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450" windowWidth="28800" windowHeight="12465" firstSheet="8" activeTab="14"/>
  </bookViews>
  <sheets>
    <sheet name="Ente Público" sheetId="1" r:id="rId1"/>
    <sheet name="I. Clasificación económica" sheetId="2" r:id="rId2"/>
    <sheet name="II .Concepto gasto" sheetId="3" r:id="rId3"/>
    <sheet name="III. Plazas Estructura Org" sheetId="4" r:id="rId4"/>
    <sheet name="IV Costo Estructura" sheetId="5" r:id="rId5"/>
    <sheet name="V- Contrataciones" sheetId="6" r:id="rId6"/>
    <sheet name="VI. Comisiones y Viáticos" sheetId="7" r:id="rId7"/>
    <sheet name="Indicador 1" sheetId="8" r:id="rId8"/>
    <sheet name="Indicador 2" sheetId="9" r:id="rId9"/>
    <sheet name="Indicador 3" sheetId="10" r:id="rId10"/>
    <sheet name="Indicador 4" sheetId="11" r:id="rId11"/>
    <sheet name="Indicador 5" sheetId="12" r:id="rId12"/>
    <sheet name="Indicador 6" sheetId="13" r:id="rId13"/>
    <sheet name="Indicador 7" sheetId="14" r:id="rId14"/>
    <sheet name="Indicador 8" sheetId="15" r:id="rId15"/>
  </sheets>
  <definedNames>
    <definedName name="_xlnm._FilterDatabase" localSheetId="2" hidden="1">'II .Concepto gasto'!$A$8:$T$70</definedName>
    <definedName name="_xlfn.IFERROR" hidden="1">#NAME?</definedName>
    <definedName name="_xlnm.Print_Area" localSheetId="0">'Ente Público'!$A$1:$B$8</definedName>
    <definedName name="_xlnm.Print_Area" localSheetId="1">'I. Clasificación económica'!$A$1:$Q$17</definedName>
    <definedName name="_xlnm.Print_Area" localSheetId="5">'V- Contrataciones'!$A$1:$R$10</definedName>
  </definedNames>
  <calcPr fullCalcOnLoad="1"/>
</workbook>
</file>

<file path=xl/sharedStrings.xml><?xml version="1.0" encoding="utf-8"?>
<sst xmlns="http://schemas.openxmlformats.org/spreadsheetml/2006/main" count="565" uniqueCount="503">
  <si>
    <t>Clasificación Económica</t>
  </si>
  <si>
    <t>Concepto</t>
  </si>
  <si>
    <t xml:space="preserve">Presupuesto Ejercido </t>
  </si>
  <si>
    <t>(millones de pesos)</t>
  </si>
  <si>
    <r>
      <t>Variación Porcentual Real del Último Año Reportado con respecto a los años anteriores</t>
    </r>
    <r>
      <rPr>
        <b/>
        <vertAlign val="superscript"/>
        <sz val="7"/>
        <color indexed="9"/>
        <rFont val="Montserrat"/>
        <family val="0"/>
      </rPr>
      <t>1</t>
    </r>
  </si>
  <si>
    <t>Administración vigente*</t>
  </si>
  <si>
    <t>Vs años anteriores de la administración vigente*</t>
  </si>
  <si>
    <t>Total</t>
  </si>
  <si>
    <t>Gasto Corriente</t>
  </si>
  <si>
    <t>Servicios Personales</t>
  </si>
  <si>
    <t>Gastos de Operación</t>
  </si>
  <si>
    <t>Subsidios</t>
  </si>
  <si>
    <t>Otros gastos corrientes</t>
  </si>
  <si>
    <t>Gasto de Inversión</t>
  </si>
  <si>
    <t>Inversión Física</t>
  </si>
  <si>
    <t>Otros gastos de inversión</t>
  </si>
  <si>
    <t>Concepto de Gasto</t>
  </si>
  <si>
    <t>Presupuesto Ejercido</t>
  </si>
  <si>
    <t xml:space="preserve">Primer </t>
  </si>
  <si>
    <t xml:space="preserve">Segundo </t>
  </si>
  <si>
    <t xml:space="preserve">Tercer </t>
  </si>
  <si>
    <t xml:space="preserve">Cuarto </t>
  </si>
  <si>
    <t xml:space="preserve">Quinto </t>
  </si>
  <si>
    <t xml:space="preserve">Último </t>
  </si>
  <si>
    <t>Primer</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</si>
  <si>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</si>
  <si>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</si>
  <si>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</si>
  <si>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</si>
  <si>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</si>
  <si>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</si>
  <si>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</si>
  <si>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</si>
  <si>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</si>
  <si>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</si>
  <si>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</si>
  <si>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</si>
  <si>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</si>
  <si>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</si>
  <si>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</si>
  <si>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</si>
  <si>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</si>
  <si>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</si>
  <si>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</si>
  <si>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</si>
  <si>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</si>
  <si>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</si>
  <si>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</si>
  <si>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</si>
  <si>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</si>
  <si>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</si>
  <si>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</si>
  <si>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</si>
  <si>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</si>
  <si>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</si>
  <si>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</si>
  <si>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</si>
  <si>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</si>
  <si>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</si>
  <si>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</si>
  <si>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</si>
  <si>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</si>
  <si>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</si>
  <si>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</si>
  <si>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</si>
  <si>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</si>
  <si>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</si>
  <si>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</si>
  <si>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</si>
  <si>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</si>
  <si>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</si>
  <si>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</si>
  <si>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</si>
  <si>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</si>
  <si>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</si>
  <si>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</si>
  <si>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</si>
  <si>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</si>
  <si>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</si>
  <si>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</si>
  <si>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</si>
  <si>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</si>
  <si>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</si>
  <si>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</si>
  <si>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</si>
  <si>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</si>
  <si>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</si>
  <si>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</si>
  <si>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Cierre de la Administración vigente</t>
  </si>
  <si>
    <t>Mando y Enlace</t>
  </si>
  <si>
    <t>Categorías</t>
  </si>
  <si>
    <t>Operativo</t>
  </si>
  <si>
    <t>Tabulador Salarial</t>
  </si>
  <si>
    <t>Contrataciones</t>
  </si>
  <si>
    <t>Método</t>
  </si>
  <si>
    <t>Licitación Pública</t>
  </si>
  <si>
    <t>Invitación a cuando menos tres personas</t>
  </si>
  <si>
    <t>Adjudicación directa</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</si>
  <si>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</si>
  <si>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</si>
  <si>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</si>
  <si>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</si>
  <si>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</si>
  <si>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</si>
  <si>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</si>
  <si>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</si>
  <si>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</si>
  <si>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</si>
  <si>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</si>
  <si>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</si>
  <si>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</si>
  <si>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</si>
  <si>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</si>
  <si>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</si>
  <si>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</si>
  <si>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</si>
  <si>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</si>
  <si>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</si>
  <si>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t xml:space="preserve">No. Comisiones </t>
  </si>
  <si>
    <t>Personas</t>
  </si>
  <si>
    <t>No. Comisiones</t>
  </si>
  <si>
    <r>
      <t>Variación Porcentual Real del Último Año Reportado con respecto a los años anteriores</t>
    </r>
    <r>
      <rPr>
        <b/>
        <vertAlign val="superscript"/>
        <sz val="6"/>
        <color indexed="9"/>
        <rFont val="Montserrat"/>
        <family val="0"/>
      </rPr>
      <t>1</t>
    </r>
  </si>
  <si>
    <r>
      <t>Variación Absoluta del Año Reportado con respecto a los años anteriores</t>
    </r>
    <r>
      <rPr>
        <b/>
        <vertAlign val="superscript"/>
        <sz val="6"/>
        <color indexed="9"/>
        <rFont val="Monserat"/>
        <family val="0"/>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</si>
  <si>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</si>
  <si>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</si>
  <si>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indexed="9"/>
        <rFont val="Montserrat"/>
        <family val="0"/>
      </rPr>
      <t>1</t>
    </r>
  </si>
  <si>
    <t>(e)</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</si>
  <si>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</si>
  <si>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</si>
  <si>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</si>
  <si>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</si>
  <si>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</si>
  <si>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</si>
  <si>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</si>
  <si>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</si>
  <si>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</si>
  <si>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</si>
  <si>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</si>
  <si>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</si>
  <si>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</si>
  <si>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Comisión Reguladora de Energía</t>
  </si>
  <si>
    <t>año 2020</t>
  </si>
  <si>
    <t>año 2021</t>
  </si>
  <si>
    <t>año 2022</t>
  </si>
  <si>
    <t>año 2023</t>
  </si>
  <si>
    <t>año 2024</t>
  </si>
  <si>
    <t>Vs. Último año administración previa 2018</t>
  </si>
  <si>
    <t xml:space="preserve"> año 2019</t>
  </si>
  <si>
    <t>Presupuesto Ejercido (Millones de Pesos)</t>
  </si>
  <si>
    <t>Monto (millones de pesos)</t>
  </si>
  <si>
    <t>Primer año
( 2019)</t>
  </si>
  <si>
    <t>Segundo año 
(2020)</t>
  </si>
  <si>
    <t>Tercer año 
(2021)</t>
  </si>
  <si>
    <t>Cuarto año
( 2022)</t>
  </si>
  <si>
    <t>Quinto año
( 2023)</t>
  </si>
  <si>
    <t>Último año 
(2024)</t>
  </si>
  <si>
    <t>Último año administración previa 
(2018)</t>
  </si>
  <si>
    <t>Último año administración previa (2018)</t>
  </si>
  <si>
    <t>año ( 2019)</t>
  </si>
  <si>
    <t>año (2020)</t>
  </si>
  <si>
    <t>año (2021)</t>
  </si>
  <si>
    <t>año (2022)</t>
  </si>
  <si>
    <t>año (2023)</t>
  </si>
  <si>
    <t>año (2024)</t>
  </si>
  <si>
    <t>Partida Específica de Gasto</t>
  </si>
  <si>
    <r>
      <t>Variación Porcentual Real del Último Año Reportado con respecto a los años anteriores</t>
    </r>
    <r>
      <rPr>
        <b/>
        <vertAlign val="superscript"/>
        <sz val="8"/>
        <color indexed="9"/>
        <rFont val="Montserrat"/>
        <family val="0"/>
      </rPr>
      <t>1</t>
    </r>
  </si>
  <si>
    <r>
      <t>Justificación de situaciones contingentes</t>
    </r>
    <r>
      <rPr>
        <b/>
        <vertAlign val="superscript"/>
        <sz val="8"/>
        <color indexed="9"/>
        <rFont val="Montserrat"/>
        <family val="0"/>
      </rPr>
      <t>2</t>
    </r>
  </si>
  <si>
    <t>Vs. Último año administración previa (2018)</t>
  </si>
  <si>
    <t>Segundo año (2020)**</t>
  </si>
  <si>
    <t>Primer año
 (2019)</t>
  </si>
  <si>
    <t>Tercer año
 (2021)</t>
  </si>
  <si>
    <t>Cuarto año 
( 2022)</t>
  </si>
  <si>
    <t>Quinto año
 (2023)</t>
  </si>
  <si>
    <t>Estructura organizacional recibida por la Administración correspondiente al cierre de la Administración previa (2018)</t>
  </si>
  <si>
    <t>Primer año 
(2019)</t>
  </si>
  <si>
    <t>Segundo año
 (2020)</t>
  </si>
  <si>
    <t>Cuarto año 
(2022)</t>
  </si>
  <si>
    <t>Quinto año 
(2023)</t>
  </si>
  <si>
    <t>Vs. Último año administración previa (2018)</t>
  </si>
  <si>
    <t>Estructura  organizacional recibida por la Administración correspondiente al cierre de la Administración previa (2018)</t>
  </si>
  <si>
    <t>Cuarto año (2022)</t>
  </si>
  <si>
    <t>Quinto año (2023)</t>
  </si>
  <si>
    <t>Vs Estructura  organizacional recibida  (2018)</t>
  </si>
  <si>
    <t>Año anterior (2019)</t>
  </si>
  <si>
    <t>Año reportado (2020)</t>
  </si>
  <si>
    <t>Segundo año  (2020)</t>
  </si>
  <si>
    <t>Tercer año  (2021)</t>
  </si>
  <si>
    <r>
      <t>Variación Porcentual Real del Año Reportado (2020) con respecto a cada uno de los años anteriores</t>
    </r>
    <r>
      <rPr>
        <b/>
        <vertAlign val="superscript"/>
        <sz val="6"/>
        <color indexed="9"/>
        <rFont val="Montserrat"/>
        <family val="0"/>
      </rPr>
      <t>1</t>
    </r>
  </si>
  <si>
    <t>Cuarto año
 (2022)</t>
  </si>
  <si>
    <t>Oficina de la Presidencia de la República</t>
  </si>
  <si>
    <t>Centro de Producción de Programas Informativos y Especiales</t>
  </si>
  <si>
    <t>Comisión Nacional de Busqueda de Personas</t>
  </si>
  <si>
    <t>Comisión Nacional para Prevenir y Erradicar la Violencia Contra las Mujeres</t>
  </si>
  <si>
    <t>Consejo Nacional para Prevenir la Discriminación</t>
  </si>
  <si>
    <t>Coordinación General de la Comisión Mexicana de Ayuda a Refugiados</t>
  </si>
  <si>
    <t>Instituto Nacional de Migración</t>
  </si>
  <si>
    <t>Instituto Nacional para el Federalismo y el Desarrollo Municipal</t>
  </si>
  <si>
    <t>Secretaría de Gobernación</t>
  </si>
  <si>
    <t>Secretaría General del Consejo Nacional de Población</t>
  </si>
  <si>
    <t>Talleres Gráficos de México</t>
  </si>
  <si>
    <t>Coordinación para la Atención Integral de la Migración en la Frontera Sur</t>
  </si>
  <si>
    <t>Secretaría Ejecutiva del Sistema Nacional para la Protección Integral de Niñas, Niños y Adolescentes</t>
  </si>
  <si>
    <t>Tribunal Federal de Conciliación y Arbitraje</t>
  </si>
  <si>
    <t>Agencia Mexicana de Cooperación Internacional para el Desarrollo</t>
  </si>
  <si>
    <t>Instituto de los Mexicanos en el Exterior</t>
  </si>
  <si>
    <t>Instituto Matías Romero</t>
  </si>
  <si>
    <t>Secretaría de Relaciones Exteriores</t>
  </si>
  <si>
    <t>Sección Mexicana de la Comisión Internacional de Límites y Aguas entre México y Estados Unidos</t>
  </si>
  <si>
    <t>Secciones Mexicanas de las Comisiones Internacionales de Límites y Aguas entre México y Guatemala, y entre México y Belize</t>
  </si>
  <si>
    <t>Agroasemex, S.A.</t>
  </si>
  <si>
    <t>Banco del Bienestar</t>
  </si>
  <si>
    <t>Banco Nacional de Comercio Exterior, S.N.C.</t>
  </si>
  <si>
    <t>Banco Nacional de Obras y Servicios Públicos, S.N.C.</t>
  </si>
  <si>
    <t>Banco Nacional del Ejército, Fuerza Aérea y Armada, S.N.C.</t>
  </si>
  <si>
    <t>Casa de Moneda de México</t>
  </si>
  <si>
    <t>Comisión Nacional Bancaria y de Valores</t>
  </si>
  <si>
    <t>Comisión Nacional de Seguros y Fianzas</t>
  </si>
  <si>
    <t>Comisión Nacional del Sistema de Ahorro para el Retiro</t>
  </si>
  <si>
    <t>Comisión Nacional para la Protección y Defensa de los Usuarios de Servicios Financieros</t>
  </si>
  <si>
    <t>Financiera Nacional de Desarrollo Agropecuario, Rural, Forestal y Pesquero</t>
  </si>
  <si>
    <t>Fondo de Capitalización e Inversión del Sector Rural</t>
  </si>
  <si>
    <t>Fideicomisos Instituidos en Relación con la Agricultura</t>
  </si>
  <si>
    <t>Fondo de Operación y Financiamiento Bancario a la Vivienda</t>
  </si>
  <si>
    <t>Instituto de Administración y Avalúos de Bienes Nacionales</t>
  </si>
  <si>
    <t>Instituto para la Protección al Ahorro Bancario</t>
  </si>
  <si>
    <t>Lotería Nacional para la Asistencia Pública</t>
  </si>
  <si>
    <t>Nacional Financiera, S.N.C.</t>
  </si>
  <si>
    <t>Pronósticos para la Asistencia Pública</t>
  </si>
  <si>
    <t>Secretaría de Hacienda y Crédito Público</t>
  </si>
  <si>
    <t>Seguros de Crédito a la Vivienda SHF, S.A. de C.V.</t>
  </si>
  <si>
    <t>Servicio de Administración Tributaria</t>
  </si>
  <si>
    <t>Instituto para Devolver al Pueblo lo Robado</t>
  </si>
  <si>
    <t>Sociedad Hipotecaria Federal, S.N.C.</t>
  </si>
  <si>
    <t>Instituto para el Desarrollo Técnico de las Haciendas Públicas</t>
  </si>
  <si>
    <t>Instituto de Seguridad Social para las Fuerzas Armadas Mexicanas</t>
  </si>
  <si>
    <t>Secretaría de la Defensa Nacional</t>
  </si>
  <si>
    <t>Agencia de Servicios a la Comercialización y Desarrollo de Mercados Agropecuarios</t>
  </si>
  <si>
    <t>Colegio de Postgraduados</t>
  </si>
  <si>
    <t>Comisión Nacional de Acuacultura y Pesca</t>
  </si>
  <si>
    <t>Comisión Nacional de las Zonas Áridas</t>
  </si>
  <si>
    <t>Comité Nacional para el Desarrollo Sustentable de la Caña de Azúcar</t>
  </si>
  <si>
    <t>Diconsa, S.A. de C.V.</t>
  </si>
  <si>
    <t>Fideicomiso de Riesgo Compartido</t>
  </si>
  <si>
    <t>Fondo de Empresas Expropiadas del Sector Azucarero</t>
  </si>
  <si>
    <t>Instituto Nacional de Investigaciones Forestales, Agrícolas y Pecuarias</t>
  </si>
  <si>
    <t>Instituto Nacional de Pesca y Acuacultura</t>
  </si>
  <si>
    <t>Instituto Nacional para el Desarrollo de Capacidades del Sector Rural, A.C.</t>
  </si>
  <si>
    <t>Productora Nacional de Biológicos Veterinarios</t>
  </si>
  <si>
    <t>Secretaría de Agricultura y Desarrollo Rural</t>
  </si>
  <si>
    <t>Servicio de Información Agroalimentaria y Pesquera</t>
  </si>
  <si>
    <t>Servicio Nacional de Inspección y Certificación de Semillas</t>
  </si>
  <si>
    <t>Servicio Nacional de Sanidad, Inocuidad y Calidad Agroalimentaria</t>
  </si>
  <si>
    <t>Liconsa, S.A. de C.V.</t>
  </si>
  <si>
    <t>Seguridad Alimentaria Mexicana</t>
  </si>
  <si>
    <t>Colegio Superior Agropecuario del Estado de Guerrero</t>
  </si>
  <si>
    <t>Secretaría de Comunicaciones y Transportes</t>
  </si>
  <si>
    <t>Administración Portuaria Integral de Altamira, S.A. de C.V.</t>
  </si>
  <si>
    <t>Administración Portuaria Integral de Coatzacoalcos, S.A. de C.V.</t>
  </si>
  <si>
    <t>Administración Portuaria Integral de Dos Bocas, S.A. de C.V.</t>
  </si>
  <si>
    <t>Administración Portuaria Integral de Ensenada, S.A. se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</si>
  <si>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</si>
  <si>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</si>
  <si>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</si>
  <si>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</si>
  <si>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</si>
  <si>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</si>
  <si>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</si>
  <si>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</si>
  <si>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</si>
  <si>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</si>
  <si>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</si>
  <si>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</si>
  <si>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Aeropuertos y Servicios Auxiliares</t>
  </si>
  <si>
    <t>Agencia Espacial Mexicana</t>
  </si>
  <si>
    <t>Caminos y Puentes Federales de Ingresos y Servicios Conexos</t>
  </si>
  <si>
    <t>Ferrocarril del Istmo de Tehuantepec, S.A. de C.V.</t>
  </si>
  <si>
    <t>Fideicomiso de Formación y Capacitación para el Personal de la Marina Mercante Nacional</t>
  </si>
  <si>
    <t>Grupo Aeroportuario de La Ciudad de México, S.A. de C.V.</t>
  </si>
  <si>
    <t>Instituto Mexicano del Transporte</t>
  </si>
  <si>
    <t>Organismo Promotor de Inversiones en Telecomunicaciones</t>
  </si>
  <si>
    <t>Servicio Postal Mexicano</t>
  </si>
  <si>
    <t>Servicios a la Navegación en el Espacio Aéreo Mexicano</t>
  </si>
  <si>
    <t>Servicios Aeroportuarios de la Ciudad de México, S.A. de C.V.</t>
  </si>
  <si>
    <t>Telecomunicaciones de México</t>
  </si>
  <si>
    <t>Aeropuerto Internacional de la Ciudad de México, S.A. de C.V.</t>
  </si>
  <si>
    <t>Agencia Reguladora del Transporte Ferroviario</t>
  </si>
  <si>
    <t>Ferrocarriles Nacionales de México (en proceso de desincorporación)</t>
  </si>
  <si>
    <t>Centro Nacional de Metrología</t>
  </si>
  <si>
    <t>Comisión Federal de Mejora Regulatoria</t>
  </si>
  <si>
    <t>Exportadora de Sal, S.A.De C.V.</t>
  </si>
  <si>
    <t>Fideicomiso de Fomento Minero</t>
  </si>
  <si>
    <t>Instituto Mexicano de la Propiedad Industrial</t>
  </si>
  <si>
    <t>Procuraduría Federal del Consumidor</t>
  </si>
  <si>
    <t>Secretaría de Economía</t>
  </si>
  <si>
    <t>Servicio Geológico Mexicano</t>
  </si>
  <si>
    <t>ProMéxico (en proceso de desincorporación)</t>
  </si>
  <si>
    <t>Autoridad Educativa Federal en la Ciudad de México</t>
  </si>
  <si>
    <t>Centro de Enseñanza Técnica Industrial</t>
  </si>
  <si>
    <t>Centro de Investigación y de Estudios Avanzados del Instituto Politécnico Nacional</t>
  </si>
  <si>
    <t>Colegio de Bachilleres</t>
  </si>
  <si>
    <t>Colegio Nacional de Educación Profesional Técnica</t>
  </si>
  <si>
    <t>Comisión de Apelación y Arbitraje del Deporte</t>
  </si>
  <si>
    <t>Comisión de Operación y Fomento de Actividades Académicas del Instituto Politécnico Nacional</t>
  </si>
  <si>
    <t>Comisión Nacional  de Cultura Física y Deporte</t>
  </si>
  <si>
    <t>Comisión Nacional de Libros de Texto Gratuitos</t>
  </si>
  <si>
    <t>Consejo Nacional de Fomento Educativo</t>
  </si>
  <si>
    <t>Fideicomiso de los Sistemas Normalizado de Competencia Laboral y de Certificación de Competencia Laboral</t>
  </si>
  <si>
    <t>Fondo de Cultura Económica</t>
  </si>
  <si>
    <t>Impresora y Encuadernadora Progreso, S.A. de C.V.</t>
  </si>
  <si>
    <t>Instituto Mexicano de la Radio</t>
  </si>
  <si>
    <t>Instituto Nacional de la Infraestructura Física Educativa</t>
  </si>
  <si>
    <t>Instituto Nacional para la Educación de los Adultos</t>
  </si>
  <si>
    <t>Instituto Politécnico Nacional</t>
  </si>
  <si>
    <t>Patronato de Obras e Instalaciones del Instituto Politécnico Nacional</t>
  </si>
  <si>
    <t>Secretaría de Educación Pública</t>
  </si>
  <si>
    <t>Universidad Pedagógica Nacional</t>
  </si>
  <si>
    <t>Coordinación General @Prende.Mx</t>
  </si>
  <si>
    <t>Unidad del Sistema para la Carrera de las Maestras y los Maestros</t>
  </si>
  <si>
    <t xml:space="preserve">Tecnológico Nacional de México </t>
  </si>
  <si>
    <t xml:space="preserve">Universidad Abierta y a Distancia de México </t>
  </si>
  <si>
    <t>XE-IPN Canal 11</t>
  </si>
  <si>
    <t>El Colegio de México, A.C.</t>
  </si>
  <si>
    <t>Organismo Coordinador de las Universidades para el Bienestar Benito Juárez García</t>
  </si>
  <si>
    <t>Coordinación Nacional de Becas para el Bienestar Benito Juárez</t>
  </si>
  <si>
    <t>Administración del Patrimonio de la Beneficencia Pública</t>
  </si>
  <si>
    <t>Centro Nacional de Excelencia Tecnológica en Salud</t>
  </si>
  <si>
    <t>Centro Nacional de la Transfusión Sanguínea</t>
  </si>
  <si>
    <t>Centro Nacional de Programas Preventivos y Control de Enfermedades</t>
  </si>
  <si>
    <t>Centro Nacional de Trasplantes</t>
  </si>
  <si>
    <t>Centro Nacional para la Prevención y Control del VIH/SIDA</t>
  </si>
  <si>
    <t>Centro Nacional  para la Salud  de la Infancia y Adolescencia</t>
  </si>
  <si>
    <t>Centro Regional de Alta Especialidad de Chiapas</t>
  </si>
  <si>
    <t>Centros de Integración Juvenil, A.C.</t>
  </si>
  <si>
    <t>Comisión Federal para la Protección Contra Riesgos Sanitarios</t>
  </si>
  <si>
    <t>Comisión Nacional de Arbitraje Médico</t>
  </si>
  <si>
    <t>Comisión Nacional de Bioética</t>
  </si>
  <si>
    <t>Hospital General de México "Dr. Eduardo Liceaga"</t>
  </si>
  <si>
    <t>Hospital General Dr. Manuel Gea González</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</si>
  <si>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</si>
  <si>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</si>
  <si>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</si>
  <si>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</si>
  <si>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</si>
  <si>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</si>
  <si>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</si>
  <si>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Instituto Nacional de Cancerología</t>
  </si>
  <si>
    <t>Instituto Nacional de Cardiología Ignacio Chávez</t>
  </si>
  <si>
    <t>Instituto Nacional de Ciencias Médicas y Nutrición Salvador Zubirán</t>
  </si>
  <si>
    <t>Instituto Nacional de Enfermedades Respiratorias Ismael Cosío Villegas</t>
  </si>
  <si>
    <t>Instituto Nacional de Geriatría</t>
  </si>
  <si>
    <t>Instituto Nacional de Médicina Genómica</t>
  </si>
  <si>
    <t>Instituto Nacional de Neurología y Neurocirugía Manuel Velasco Suárez</t>
  </si>
  <si>
    <t>Instituto Nacional de Pediatría</t>
  </si>
  <si>
    <t>Instituto Nacional de Perinatología Isidro Espinosa de los Reyes</t>
  </si>
  <si>
    <t>Instituto Nacional de Psiquiatría Ramón de la Fuente Muñiz</t>
  </si>
  <si>
    <t>Instituto Nacional de Rehabilitación Luis Guillermo Ibarra Ibarra</t>
  </si>
  <si>
    <t>Instituto Nacional de Salud Pública</t>
  </si>
  <si>
    <t>Laboratorios de Biológicos y Reactivos De México, S.A. de C.V.</t>
  </si>
  <si>
    <t>Secretaría de Salud</t>
  </si>
  <si>
    <t>Servicios de Atención Psiquiátrica</t>
  </si>
  <si>
    <t>Sistema Nacional para El Desarrollo Integral de da Familia</t>
  </si>
  <si>
    <t xml:space="preserve">Centro Nacional de Equidad de Género y Salud Reproductiva </t>
  </si>
  <si>
    <t xml:space="preserve">Comisión Nacional Contra Las Adicciones </t>
  </si>
  <si>
    <t xml:space="preserve">Comisión Nacional de Protección Social en Salud </t>
  </si>
  <si>
    <t>Secretaría de Marina</t>
  </si>
  <si>
    <t>Comisión Nacional de los Salarios Mínimos</t>
  </si>
  <si>
    <t>Instituto del Fondo Nacional para el Consumo de los Trabajadores</t>
  </si>
  <si>
    <t>Procuraduría Federal de la Defensa del Trabajo</t>
  </si>
  <si>
    <t>Secretaría del Trabajo y Previsión Social</t>
  </si>
  <si>
    <t>Comisión Nacional de Vivienda</t>
  </si>
  <si>
    <t>Fideicomiso Fondo Nacional de Fomento Ejidal</t>
  </si>
  <si>
    <t>Fideicomiso Fondo Nacional de Habitaciones Populares</t>
  </si>
  <si>
    <t>Instituto Nacional del Suelo Sustentable</t>
  </si>
  <si>
    <t>Procuraduría Agraria</t>
  </si>
  <si>
    <t>Registro Agrario Nacional</t>
  </si>
  <si>
    <t>Secretaría de Desarrollo Agrario, Territorial y Urbano</t>
  </si>
  <si>
    <t>Comisión Nacional de Áreas Naturales Protegidas</t>
  </si>
  <si>
    <t>Comisión Nacional Forestal</t>
  </si>
  <si>
    <t>Instituto Mexicano de Tecnología del Agua</t>
  </si>
  <si>
    <t>Instituto Nacional de Ecología y Cambio Climático</t>
  </si>
  <si>
    <t>Procuraduría Federal de Protección al Ambiente</t>
  </si>
  <si>
    <t>Secretaría de Medio Ambiente y Recursos Naturales</t>
  </si>
  <si>
    <t>Agencia Nacional de Seguridad Industrial y de Protección al Medio Ambiente del Sector Hidrocarburos</t>
  </si>
  <si>
    <t xml:space="preserve">Comisión Nacional del Agua </t>
  </si>
  <si>
    <t>Centro Nacional de Control de Energía</t>
  </si>
  <si>
    <t>Centro Nacional de Control de Gas Natural</t>
  </si>
  <si>
    <t>Comisión Nacional de Seguridad Nuclear y Salvaguardias</t>
  </si>
  <si>
    <t>Comisión Nacional para el Uso Eficiente de la Energía</t>
  </si>
  <si>
    <t>Compañía Mexicana de Exploraciones, S.A. de C.V.</t>
  </si>
  <si>
    <t>Instituto Mexicano del Petróleo</t>
  </si>
  <si>
    <t>Instituto Nacional de Electricidad y Energías Limpias</t>
  </si>
  <si>
    <t>Instituto Nacional de Investigaciones Nucleares</t>
  </si>
  <si>
    <t>Secretaría de Energía</t>
  </si>
  <si>
    <t>Consejo Nacional de Evaluación de la Política de Desarrollo Social</t>
  </si>
  <si>
    <t>Consejo Nacional Para el Desarrollo y la Inclusión de las Personas con Discapacidad</t>
  </si>
  <si>
    <t>Fondo Nacional para el Fomento de las Artesanías</t>
  </si>
  <si>
    <t>Instituto Mexicano de la Juventud</t>
  </si>
  <si>
    <t>Instituto Nacional de Desarrollo Social</t>
  </si>
  <si>
    <t>Instituto Nacional de las Personas Adultas Mayores</t>
  </si>
  <si>
    <t>Secretaría de Bienestar</t>
  </si>
  <si>
    <t xml:space="preserve">Instituto Nacional de la Economía Social </t>
  </si>
  <si>
    <t>Fonatur Infraestructura, S.A. de C.V.</t>
  </si>
  <si>
    <t>Fonatur Tren Maya, S.A. de C.V.</t>
  </si>
  <si>
    <t>Instituto de Competitividad Turistica</t>
  </si>
  <si>
    <t>Secretaría de Turismo</t>
  </si>
  <si>
    <t xml:space="preserve">Coorporación de Servicios al Turista Ángeles Verdes </t>
  </si>
  <si>
    <t xml:space="preserve">Fondo Nacional de Fomento al Turismo </t>
  </si>
  <si>
    <t>Consejo de Promoción Turística de México, S.A. de C.V. (en proceso de desincorporación)</t>
  </si>
  <si>
    <t>Secretaría de la Función Pública</t>
  </si>
  <si>
    <t>Centro Nacional de Prevención de Desastres</t>
  </si>
  <si>
    <t xml:space="preserve">Guardía Nacional </t>
  </si>
  <si>
    <t>Prevención y Readaptación Social</t>
  </si>
  <si>
    <t>Secretaría de Seguridad y Protección Ciudadana</t>
  </si>
  <si>
    <t>Secretariado Ejecutivo del Sistema Nacional de Seguridad Pública</t>
  </si>
  <si>
    <t>Servicio de Protección Federal</t>
  </si>
  <si>
    <t>Coordinación Nacional Antisecuestro</t>
  </si>
  <si>
    <t>Centro Nacional de Inteligencia</t>
  </si>
  <si>
    <t xml:space="preserve">Consejería Jurídica del Ejecutivo Federal </t>
  </si>
  <si>
    <t>Centro de Investigación Científica de Yucatán, A.C.</t>
  </si>
  <si>
    <t>Centro de Investigación Científica y de Educación Superior de Ensenada, Baja California.</t>
  </si>
  <si>
    <t>Centro de Investigación en Alimentación y Desarrollo, A.C.</t>
  </si>
  <si>
    <t>Centro de Investigación en Ciencias de Información Geoespacial,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</si>
  <si>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</si>
  <si>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</si>
  <si>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</si>
  <si>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</si>
  <si>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</si>
  <si>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</si>
  <si>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</si>
  <si>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Investigaciones en Óptica, A.C.</t>
  </si>
  <si>
    <t>Centro de Investigaciones y Estudios Superiores en Antropología Social</t>
  </si>
  <si>
    <t>Ciatec, A.C., Centro de Innovación Aplicada en Tecnologías Competitivas</t>
  </si>
  <si>
    <t>Ciateq, A.C., Centro de Tecnología Avanzada</t>
  </si>
  <si>
    <t>Consejo Nacional de Ciencia y Tecnología</t>
  </si>
  <si>
    <t>Corporación Mexicana de Investigación en Materiales, S.A. de C.V.</t>
  </si>
  <si>
    <t>El Colegio de la Frontera Norte, A.C.</t>
  </si>
  <si>
    <t>El Colegio de la Frontera Sur</t>
  </si>
  <si>
    <t>El Colegio de Michoacán, A.C.</t>
  </si>
  <si>
    <t>El Colegio de San Luis, A.C.</t>
  </si>
  <si>
    <t>Infotec Centro de Investigación e Innovación en Tecnologías de la Información y Comunicación</t>
  </si>
  <si>
    <t>Instituto de Ecología, A.C.</t>
  </si>
  <si>
    <t>Instituto de Investigaciones Dr. José María Luis Mora</t>
  </si>
  <si>
    <t>Instituto Nacional de Astrofísica, Óptica y Electrónica</t>
  </si>
  <si>
    <t>Instituto Potosino de Investigación Científica y Tecnológica, A.C.</t>
  </si>
  <si>
    <t>Centro de Ingeniería y Desarrollo Industrial</t>
  </si>
  <si>
    <t>Comisión Nacional de Hidrocarburos</t>
  </si>
  <si>
    <t>Comisión Ejecutiva de Atención a Víctimas</t>
  </si>
  <si>
    <t>Instituto Nacional de las Mujeres</t>
  </si>
  <si>
    <t>Notimex, Agencia de Noticias del Estado Mexicano</t>
  </si>
  <si>
    <t>Procuraduría de la Defensa del Contribuyente</t>
  </si>
  <si>
    <t>Sistema Público de Radiodifusión del Estado Mexicano</t>
  </si>
  <si>
    <t>Instituto Nacional de los Pueblos Indígenas</t>
  </si>
  <si>
    <t>Secretaría Ejecutiva del Sistema Nacional Anticorrupción</t>
  </si>
  <si>
    <t>Archivo General de la Nación</t>
  </si>
  <si>
    <t>Corredor Interoceánico del Istmo de Tehuantepec</t>
  </si>
  <si>
    <t>Comisión Nacional para la Mejora Continua de la Educación</t>
  </si>
  <si>
    <t>Centro de Capacitación Cinematográfica,  A.C.</t>
  </si>
  <si>
    <t>Compañía Operadora del Centro Cultural y Turístico de Tijuana, S.A. de C.V.</t>
  </si>
  <si>
    <t>Educal, S.A. de C.V.</t>
  </si>
  <si>
    <t>Estudios Churubusco Azteca, S.A.</t>
  </si>
  <si>
    <t>Fideicomiso para la Cineteca Nacional</t>
  </si>
  <si>
    <t>Instituto Nacional de Antropología e Historia</t>
  </si>
  <si>
    <t>Instituto Nacional de Bellas Artes y Literatura</t>
  </si>
  <si>
    <t>Instituto Nacional de Estudios Históricos de las Revoluciones de México</t>
  </si>
  <si>
    <t>Instituto Nacional de Lenguas Indígenas</t>
  </si>
  <si>
    <t>Instituto Nacional del Derecho de Autor</t>
  </si>
  <si>
    <t>Radio Educación</t>
  </si>
  <si>
    <t>Secretaría de Cultura</t>
  </si>
  <si>
    <t>Televisión Metropolitana, S.A. de C.V.</t>
  </si>
  <si>
    <t xml:space="preserve">Instituto Mexicano de Cinematografía </t>
  </si>
  <si>
    <t>Instituto Nacional de Ciencias Penales</t>
  </si>
  <si>
    <t>Instituto Mexicano del Seguro Social</t>
  </si>
  <si>
    <t>Instituto de Seguridad y Servicios Sociales de los Trabajadores del Estado</t>
  </si>
  <si>
    <t>Pemex Consolidado</t>
  </si>
  <si>
    <t>CFE Consolidado</t>
  </si>
  <si>
    <t>Seleccione</t>
  </si>
  <si>
    <t>Ente Público Obligado</t>
  </si>
  <si>
    <t>Lista de Entes Públicos 2020</t>
  </si>
  <si>
    <t>n.s.: no significativo.
n.a.: no aplica.                                                                                                                                                                                                                                                                                                                                                                                                                                                                                                                                                                                                                        *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</si>
  <si>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t>Gasto de la partida 32201 "Arrendamiento de edificios y locales” del año base (2018)</t>
  </si>
  <si>
    <t>Gasto de la partida 32201 “Arrendamiento de edificios y locales” del año reportado (2020)</t>
  </si>
  <si>
    <t>Gasto en contrataciones realizadas mediante licitación pública del año reportado (2020)</t>
  </si>
  <si>
    <t>Gasto total en contrataciones del año reportado (2020)</t>
  </si>
  <si>
    <t>Gasto de la partida 37602 del año base (2018)</t>
  </si>
  <si>
    <t>Gasto de la partida 37602 del año reportado (2020)</t>
  </si>
  <si>
    <t>El resultado considera el Deflactor del Producto Interno Bruto Observado que se señala en el Marco Macroeconómico de la Cuenta Pública de cada año.</t>
  </si>
  <si>
    <t>Gasto de la partida 37504 del año base (2018)</t>
  </si>
  <si>
    <t>Gasto de la partida 37504 del año reportado (2020)</t>
  </si>
  <si>
    <t>Gasto en contrataciones realizadas mediante compras consolidadas del año reportado (2020)</t>
  </si>
  <si>
    <t>Total de invitados a los procedimientos de invitación a cuando menos tres personas del año reportado (2020)</t>
  </si>
  <si>
    <t>Número total de procedimientos de invitación a cuando menos tres personas del año reportado (2020)</t>
  </si>
  <si>
    <t xml:space="preserve">Gasto en servicios personales del año reportado (2020) </t>
  </si>
  <si>
    <t>Gasto en servicios personales del año base (2018), ajustado con el tabulador vigente</t>
  </si>
  <si>
    <t>1 Corresponde a la Variación Porcentual Real existente entre el Presupuesto Ejercido en el Año Reportado y el Presupuesto Ejercido en el año anterior al mismo, considerando el Deflactor del Producto Interno Bruto Observado que se señala en el Marco Macroeconómico de la Cuenta Pública del año reportado.</t>
  </si>
  <si>
    <t>Primer año (2019)</t>
  </si>
  <si>
    <t>Último año (2024)</t>
  </si>
  <si>
    <t>Mando</t>
  </si>
  <si>
    <t>Enlace</t>
  </si>
  <si>
    <t>Base_Medica</t>
  </si>
  <si>
    <t>Confianza_Medica</t>
  </si>
  <si>
    <t>Base_Admin.</t>
  </si>
  <si>
    <t>Confianza_Admin.</t>
  </si>
  <si>
    <t xml:space="preserve">Al tratarse de un año atípico por la aparición de la pandemia provocada por el virus Covid-19, el Hospital tuvo un gasto de operación distinto al que venía manejando en los últimos años por lo que el gasto en esta partida se incrementó para poder brindar una mejor atención a los pacientes y trabajadores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</si>
</sst>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101">
    <font>
      <sz val="11"/>
      <color theme="1"/>
      <name val="Calibri"/>
      <family val="2"/>
    </font>
    <font>
      <sz val="11"/>
      <color indexed="8"/>
      <name val="Calibri"/>
      <family val="2"/>
    </font>
    <font>
      <sz val="12"/>
      <color indexed="8"/>
      <name val="Calibri"/>
      <family val="2"/>
    </font>
    <font>
      <b/>
      <sz val="8"/>
      <color indexed="8"/>
      <name val="Montserrat"/>
      <family val="0"/>
    </font>
    <font>
      <b/>
      <sz val="9"/>
      <color indexed="9"/>
      <name val="Montserrat"/>
      <family val="0"/>
    </font>
    <font>
      <b/>
      <sz val="8"/>
      <color indexed="9"/>
      <name val="Montserrat"/>
      <family val="0"/>
    </font>
    <font>
      <b/>
      <sz val="7"/>
      <color indexed="9"/>
      <name val="Montserrat"/>
      <family val="0"/>
    </font>
    <font>
      <sz val="6"/>
      <color indexed="9"/>
      <name val="Montserrat"/>
      <family val="0"/>
    </font>
    <font>
      <b/>
      <vertAlign val="superscript"/>
      <sz val="7"/>
      <color indexed="9"/>
      <name val="Montserrat"/>
      <family val="0"/>
    </font>
    <font>
      <b/>
      <sz val="10"/>
      <color indexed="8"/>
      <name val="Montserrat"/>
      <family val="0"/>
    </font>
    <font>
      <sz val="8"/>
      <color indexed="8"/>
      <name val="Montserrat"/>
      <family val="0"/>
    </font>
    <font>
      <b/>
      <sz val="11"/>
      <color indexed="8"/>
      <name val="Montserrat"/>
      <family val="0"/>
    </font>
    <font>
      <sz val="10"/>
      <color indexed="8"/>
      <name val="Montserrat"/>
      <family val="0"/>
    </font>
    <font>
      <sz val="7"/>
      <color indexed="8"/>
      <name val="Montserrat"/>
      <family val="0"/>
    </font>
    <font>
      <sz val="9"/>
      <color indexed="8"/>
      <name val="Montserrat"/>
      <family val="0"/>
    </font>
    <font>
      <b/>
      <sz val="3"/>
      <color indexed="8"/>
      <name val="Montserrat"/>
      <family val="0"/>
    </font>
    <font>
      <b/>
      <sz val="2"/>
      <color indexed="8"/>
      <name val="Montserrat"/>
      <family val="0"/>
    </font>
    <font>
      <sz val="3"/>
      <color indexed="8"/>
      <name val="Montserrat"/>
      <family val="0"/>
    </font>
    <font>
      <sz val="2"/>
      <color indexed="8"/>
      <name val="Montserrat"/>
      <family val="0"/>
    </font>
    <font>
      <b/>
      <sz val="6"/>
      <color indexed="9"/>
      <name val="Montserrat"/>
      <family val="0"/>
    </font>
    <font>
      <b/>
      <vertAlign val="superscript"/>
      <sz val="6"/>
      <color indexed="9"/>
      <name val="Montserrat"/>
      <family val="0"/>
    </font>
    <font>
      <sz val="8"/>
      <color indexed="8"/>
      <name val="Calibri"/>
      <family val="2"/>
    </font>
    <font>
      <sz val="6"/>
      <color indexed="8"/>
      <name val="Calibri"/>
      <family val="2"/>
    </font>
    <font>
      <b/>
      <sz val="6"/>
      <color indexed="9"/>
      <name val="Monserat"/>
      <family val="0"/>
    </font>
    <font>
      <sz val="6"/>
      <color indexed="9"/>
      <name val="Monserat"/>
      <family val="0"/>
    </font>
    <font>
      <b/>
      <vertAlign val="superscript"/>
      <sz val="6"/>
      <color indexed="9"/>
      <name val="Monserat"/>
      <family val="0"/>
    </font>
    <font>
      <sz val="6"/>
      <color indexed="8"/>
      <name val="Monserat"/>
      <family val="0"/>
    </font>
    <font>
      <b/>
      <sz val="6"/>
      <color indexed="8"/>
      <name val="Calibri"/>
      <family val="2"/>
    </font>
    <font>
      <b/>
      <vertAlign val="superscript"/>
      <sz val="8"/>
      <color indexed="9"/>
      <name val="Montserrat"/>
      <family val="0"/>
    </font>
    <font>
      <b/>
      <sz val="9"/>
      <color indexed="8"/>
      <name val="Montserrat"/>
      <family val="0"/>
    </font>
    <font>
      <sz val="10"/>
      <color indexed="8"/>
      <name val="Calibri"/>
      <family val="2"/>
    </font>
    <font>
      <b/>
      <sz val="7"/>
      <color indexed="8"/>
      <name val="Montserrat"/>
      <family val="0"/>
    </font>
    <font>
      <sz val="14"/>
      <color indexed="8"/>
      <name val="Abadi"/>
      <family val="2"/>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Montserrat"/>
      <family val="0"/>
    </font>
    <font>
      <sz val="6"/>
      <color rgb="FFFFFFFF"/>
      <name val="Montserrat"/>
      <family val="0"/>
    </font>
    <font>
      <sz val="12"/>
      <color theme="1"/>
      <name val="Calibri"/>
      <family val="2"/>
    </font>
    <font>
      <sz val="8"/>
      <color theme="1"/>
      <name val="Calibri"/>
      <family val="2"/>
    </font>
    <font>
      <sz val="7"/>
      <color rgb="FF000000"/>
      <name val="Montserrat"/>
      <family val="0"/>
    </font>
    <font>
      <sz val="10"/>
      <color rgb="FF000000"/>
      <name val="Montserrat"/>
      <family val="0"/>
    </font>
    <font>
      <sz val="8"/>
      <color rgb="FF000000"/>
      <name val="Montserrat"/>
      <family val="0"/>
    </font>
    <font>
      <sz val="6"/>
      <color theme="1"/>
      <name val="Calibri"/>
      <family val="2"/>
    </font>
    <font>
      <b/>
      <sz val="3"/>
      <color rgb="FF000000"/>
      <name val="Montserrat"/>
      <family val="0"/>
    </font>
    <font>
      <b/>
      <sz val="2"/>
      <color rgb="FF000000"/>
      <name val="Montserrat"/>
      <family val="0"/>
    </font>
    <font>
      <sz val="3"/>
      <color rgb="FF000000"/>
      <name val="Montserrat"/>
      <family val="0"/>
    </font>
    <font>
      <b/>
      <sz val="8"/>
      <color rgb="FF000000"/>
      <name val="Montserrat"/>
      <family val="0"/>
    </font>
    <font>
      <sz val="2"/>
      <color rgb="FF000000"/>
      <name val="Montserrat"/>
      <family val="0"/>
    </font>
    <font>
      <sz val="8"/>
      <color theme="1"/>
      <name val="Montserrat"/>
      <family val="0"/>
    </font>
    <font>
      <sz val="6"/>
      <color theme="1"/>
      <name val="Monserat"/>
      <family val="0"/>
    </font>
    <font>
      <b/>
      <sz val="8"/>
      <color theme="1"/>
      <name val="Montserrat"/>
      <family val="0"/>
    </font>
    <font>
      <b/>
      <sz val="7"/>
      <color rgb="FFFFFFFF"/>
      <name val="Montserrat"/>
      <family val="0"/>
    </font>
    <font>
      <b/>
      <sz val="6"/>
      <color rgb="FFFFFFFF"/>
      <name val="Montserrat"/>
      <family val="0"/>
    </font>
    <font>
      <b/>
      <sz val="6"/>
      <color theme="1"/>
      <name val="Calibri"/>
      <family val="2"/>
    </font>
    <font>
      <b/>
      <sz val="11"/>
      <color rgb="FF000000"/>
      <name val="Montserrat"/>
      <family val="0"/>
    </font>
    <font>
      <sz val="10"/>
      <color theme="1"/>
      <name val="Calibri"/>
      <family val="2"/>
    </font>
    <font>
      <b/>
      <sz val="7"/>
      <color rgb="FF000000"/>
      <name val="Montserrat"/>
      <family val="0"/>
    </font>
    <font>
      <b/>
      <sz val="8"/>
      <color rgb="FFFFFFFF"/>
      <name val="Montserrat"/>
      <family val="0"/>
    </font>
    <font>
      <sz val="14"/>
      <color theme="1"/>
      <name val="Abadi"/>
      <family val="2"/>
    </font>
    <font>
      <sz val="9"/>
      <color rgb="FF000000"/>
      <name val="Montserrat"/>
      <family val="0"/>
    </font>
    <font>
      <b/>
      <sz val="6"/>
      <color rgb="FFFFFFFF"/>
      <name val="Monserat"/>
      <family val="0"/>
    </font>
    <font>
      <sz val="6"/>
      <color rgb="FFFFFFFF"/>
      <name val="Monserat"/>
      <family val="0"/>
    </font>
    <font>
      <sz val="9"/>
      <color theme="1"/>
      <name val="Calibri"/>
      <family val="2"/>
    </font>
    <font>
      <sz val="7"/>
      <color theme="1"/>
      <name val="Montserrat"/>
      <family val="0"/>
    </font>
    <font>
      <sz val="8"/>
      <color rgb="FF000000"/>
      <name val="Calibri"/>
      <family val="2"/>
    </font>
    <font>
      <b/>
      <sz val="10"/>
      <color theme="1"/>
      <name val="Montserrat"/>
      <family val="0"/>
    </font>
    <font>
      <b/>
      <sz val="9"/>
      <color rgb="FFFFFFFF"/>
      <name val="Montserrat"/>
      <family val="0"/>
    </font>
    <font>
      <b/>
      <sz val="9"/>
      <color theme="1"/>
      <name val="Montserrat"/>
      <family val="0"/>
    </font>
    <font>
      <b/>
      <sz val="9"/>
      <color rgb="FF000000"/>
      <name val="Montserrat"/>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6A6A6"/>
        <bgColor indexed="64"/>
      </patternFill>
    </fill>
    <fill>
      <patternFill patternType="solid">
        <fgColor rgb="FFD9D9D9"/>
        <bgColor indexed="64"/>
      </patternFill>
    </fill>
    <fill>
      <patternFill patternType="solid">
        <fgColor theme="3" tint="0.5999600291252136"/>
        <bgColor indexed="64"/>
      </patternFill>
    </fill>
    <fill>
      <patternFill patternType="solid">
        <fgColor rgb="FF800000"/>
        <bgColor indexed="64"/>
      </patternFill>
    </fill>
    <fill>
      <patternFill patternType="solid">
        <fgColor rgb="FF941100"/>
        <bgColor indexed="64"/>
      </patternFill>
    </fill>
    <fill>
      <patternFill patternType="solid">
        <fgColor rgb="FFFFD579"/>
        <bgColor indexed="64"/>
      </patternFill>
    </fill>
    <fill>
      <patternFill patternType="solid">
        <fgColor theme="2" tint="-0.0999400019645690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top/>
      <bottom style="medium"/>
    </border>
    <border>
      <left style="medium"/>
      <right style="dotted"/>
      <top/>
      <bottom style="dotted"/>
    </border>
    <border>
      <left/>
      <right style="dotted"/>
      <top/>
      <bottom/>
    </border>
    <border>
      <left/>
      <right style="medium"/>
      <top/>
      <bottom style="dotted"/>
    </border>
    <border>
      <left/>
      <right/>
      <top/>
      <bottom style="dotted"/>
    </border>
    <border>
      <left style="medium"/>
      <right/>
      <top style="medium"/>
      <bottom/>
    </border>
    <border>
      <left/>
      <right/>
      <top style="medium"/>
      <bottom/>
    </border>
    <border>
      <left/>
      <right style="medium"/>
      <top style="medium"/>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
      <left/>
      <right/>
      <top/>
      <bottom style="thin">
        <color theme="0"/>
      </bottom>
    </border>
    <border>
      <left style="medium">
        <color theme="1"/>
      </left>
      <right/>
      <top/>
      <bottom/>
    </border>
    <border>
      <left style="medium">
        <color theme="1"/>
      </left>
      <right/>
      <top/>
      <bottom style="medium">
        <color theme="1"/>
      </bottom>
    </border>
    <border>
      <left style="medium">
        <color theme="1"/>
      </left>
      <right style="medium">
        <color theme="1"/>
      </right>
      <top/>
      <bottom/>
    </border>
    <border>
      <left style="medium">
        <color theme="1"/>
      </left>
      <right style="medium">
        <color theme="1"/>
      </right>
      <top/>
      <bottom style="medium">
        <color theme="1"/>
      </bottom>
    </border>
    <border>
      <left style="medium"/>
      <right style="medium"/>
      <top style="medium"/>
      <bottom/>
    </border>
    <border>
      <left style="medium"/>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color theme="0"/>
      </top>
      <bottom style="medium">
        <color theme="0"/>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color theme="1"/>
      </left>
      <right style="medium"/>
      <top/>
      <bottom style="medium">
        <color theme="1"/>
      </bottom>
    </border>
    <border>
      <left/>
      <right/>
      <top style="medium">
        <color rgb="FFFFFFFF"/>
      </top>
      <bottom/>
    </border>
    <border>
      <left/>
      <right/>
      <top style="medium">
        <color rgb="FFFFFFFF"/>
      </top>
      <bottom style="medium">
        <color rgb="FFFFFFFF"/>
      </bottom>
    </border>
    <border>
      <left/>
      <right style="medium"/>
      <top style="medium">
        <color rgb="FFFFFFFF"/>
      </top>
      <bottom style="medium">
        <color rgb="FFFFFFFF"/>
      </bottom>
    </border>
    <border>
      <left/>
      <right/>
      <top/>
      <bottom style="medium">
        <color rgb="FFFFFFFF"/>
      </bottom>
    </border>
    <border>
      <left/>
      <right/>
      <top style="dotted">
        <color rgb="FFFFFFFF"/>
      </top>
      <bottom style="dotted">
        <color rgb="FFFFFFFF"/>
      </bottom>
    </border>
    <border>
      <left/>
      <right style="medium"/>
      <top style="dotted">
        <color rgb="FFFFFFFF"/>
      </top>
      <bottom style="dotted">
        <color rgb="FFFFFFFF"/>
      </bottom>
    </border>
    <border>
      <left/>
      <right/>
      <top/>
      <bottom style="dotted">
        <color rgb="FFFFFFFF"/>
      </bottom>
    </border>
    <border>
      <left/>
      <right style="medium"/>
      <top/>
      <bottom style="dotted">
        <color rgb="FFFFFFFF"/>
      </bottom>
    </border>
    <border>
      <left/>
      <right/>
      <top style="dotted">
        <color rgb="FFFFFFFF"/>
      </top>
      <bottom/>
    </border>
    <border>
      <left style="medium">
        <color theme="1"/>
      </left>
      <right/>
      <top style="medium">
        <color theme="1"/>
      </top>
      <bottom/>
    </border>
    <border>
      <left/>
      <right/>
      <top style="medium">
        <color theme="1"/>
      </top>
      <bottom/>
    </border>
    <border>
      <left/>
      <right style="medium">
        <color theme="1"/>
      </right>
      <top style="medium">
        <color theme="1"/>
      </top>
      <bottom/>
    </border>
    <border>
      <left/>
      <right/>
      <top style="medium"/>
      <bottom style="thin">
        <color theme="0"/>
      </bottom>
    </border>
    <border>
      <left style="medium"/>
      <right/>
      <top style="medium">
        <color theme="1"/>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88">
    <xf numFmtId="0" fontId="0" fillId="0" borderId="0" xfId="0" applyFont="1" applyAlignment="1">
      <alignment/>
    </xf>
    <xf numFmtId="164" fontId="67" fillId="33" borderId="0" xfId="0" applyNumberFormat="1" applyFont="1" applyFill="1" applyBorder="1" applyAlignment="1" applyProtection="1">
      <alignment horizontal="center" vertical="center" wrapText="1"/>
      <protection/>
    </xf>
    <xf numFmtId="164" fontId="67" fillId="33"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68" fillId="0" borderId="0" xfId="0" applyFont="1" applyAlignment="1" applyProtection="1">
      <alignment horizontal="center" vertical="center" wrapText="1"/>
      <protection locked="0"/>
    </xf>
    <xf numFmtId="0" fontId="69" fillId="0" borderId="0" xfId="0" applyFont="1" applyAlignment="1" applyProtection="1">
      <alignment vertical="center" wrapText="1"/>
      <protection locked="0"/>
    </xf>
    <xf numFmtId="0" fontId="70" fillId="0" borderId="0" xfId="0" applyFont="1" applyAlignment="1" applyProtection="1">
      <alignment vertical="center" wrapText="1"/>
      <protection locked="0"/>
    </xf>
    <xf numFmtId="0" fontId="71" fillId="0" borderId="11" xfId="0" applyFont="1" applyBorder="1" applyAlignment="1" applyProtection="1">
      <alignment horizontal="left" vertical="center" wrapText="1" indent="2"/>
      <protection locked="0"/>
    </xf>
    <xf numFmtId="0" fontId="71" fillId="0" borderId="12" xfId="0" applyFont="1" applyBorder="1" applyAlignment="1" applyProtection="1">
      <alignment horizontal="left" vertical="center" wrapText="1" indent="2"/>
      <protection locked="0"/>
    </xf>
    <xf numFmtId="0" fontId="72" fillId="0" borderId="13" xfId="0" applyFont="1" applyBorder="1" applyAlignment="1" applyProtection="1">
      <alignment vertical="center" wrapText="1"/>
      <protection locked="0"/>
    </xf>
    <xf numFmtId="0" fontId="73" fillId="0" borderId="13" xfId="0" applyFont="1" applyBorder="1" applyAlignment="1" applyProtection="1">
      <alignment vertical="center" wrapText="1"/>
      <protection locked="0"/>
    </xf>
    <xf numFmtId="0" fontId="74" fillId="0" borderId="0" xfId="0" applyFont="1" applyAlignment="1" applyProtection="1">
      <alignment/>
      <protection locked="0"/>
    </xf>
    <xf numFmtId="0" fontId="75" fillId="0" borderId="11" xfId="0" applyFont="1" applyBorder="1" applyAlignment="1" applyProtection="1">
      <alignment horizontal="left" vertical="center" wrapText="1" indent="1"/>
      <protection locked="0"/>
    </xf>
    <xf numFmtId="0" fontId="76" fillId="0" borderId="0" xfId="0" applyFont="1" applyAlignment="1" applyProtection="1">
      <alignment horizontal="left" vertical="center" wrapText="1" indent="1"/>
      <protection locked="0"/>
    </xf>
    <xf numFmtId="0" fontId="77" fillId="0" borderId="0" xfId="0" applyFont="1" applyAlignment="1" applyProtection="1">
      <alignment horizontal="center" vertical="center" wrapText="1"/>
      <protection locked="0"/>
    </xf>
    <xf numFmtId="0" fontId="77" fillId="0" borderId="0" xfId="0" applyFont="1" applyAlignment="1" applyProtection="1">
      <alignment vertical="center" wrapText="1"/>
      <protection locked="0"/>
    </xf>
    <xf numFmtId="0" fontId="75" fillId="0" borderId="0" xfId="0" applyFont="1" applyAlignment="1" applyProtection="1">
      <alignment vertical="center" wrapText="1"/>
      <protection locked="0"/>
    </xf>
    <xf numFmtId="0" fontId="75" fillId="0" borderId="0" xfId="0" applyFont="1" applyAlignment="1" applyProtection="1">
      <alignment horizontal="center" vertical="center" wrapText="1"/>
      <protection locked="0"/>
    </xf>
    <xf numFmtId="0" fontId="77" fillId="0" borderId="10" xfId="0" applyFont="1" applyBorder="1" applyAlignment="1" applyProtection="1">
      <alignment vertical="center" wrapText="1"/>
      <protection locked="0"/>
    </xf>
    <xf numFmtId="0" fontId="78" fillId="34" borderId="14" xfId="0" applyFont="1" applyFill="1" applyBorder="1" applyAlignment="1" applyProtection="1">
      <alignment horizontal="left" vertical="center" wrapText="1" indent="1"/>
      <protection locked="0"/>
    </xf>
    <xf numFmtId="0" fontId="76" fillId="0" borderId="15" xfId="0" applyFont="1" applyBorder="1" applyAlignment="1" applyProtection="1">
      <alignment horizontal="left" vertical="center" wrapText="1" indent="1"/>
      <protection locked="0"/>
    </xf>
    <xf numFmtId="0" fontId="70" fillId="0" borderId="15" xfId="0" applyFont="1" applyBorder="1" applyAlignment="1" applyProtection="1">
      <alignment vertical="center" wrapText="1"/>
      <protection locked="0"/>
    </xf>
    <xf numFmtId="0" fontId="72" fillId="34" borderId="16" xfId="0" applyFont="1" applyFill="1" applyBorder="1" applyAlignment="1" applyProtection="1">
      <alignment vertical="center" wrapText="1"/>
      <protection locked="0"/>
    </xf>
    <xf numFmtId="0" fontId="71" fillId="0" borderId="14" xfId="0" applyFont="1" applyBorder="1" applyAlignment="1" applyProtection="1">
      <alignment vertical="center" wrapText="1"/>
      <protection locked="0"/>
    </xf>
    <xf numFmtId="0" fontId="79" fillId="0" borderId="15" xfId="0" applyFont="1" applyBorder="1" applyAlignment="1" applyProtection="1">
      <alignment horizontal="left" vertical="center" wrapText="1" indent="2"/>
      <protection locked="0"/>
    </xf>
    <xf numFmtId="0" fontId="80" fillId="0" borderId="15" xfId="0" applyFont="1" applyBorder="1" applyAlignment="1" applyProtection="1">
      <alignment horizontal="center" vertical="center" wrapText="1"/>
      <protection locked="0"/>
    </xf>
    <xf numFmtId="0" fontId="72" fillId="0" borderId="16" xfId="0" applyFont="1" applyBorder="1" applyAlignment="1" applyProtection="1">
      <alignment vertical="center" wrapText="1"/>
      <protection locked="0"/>
    </xf>
    <xf numFmtId="0" fontId="79" fillId="0" borderId="15" xfId="0" applyFont="1" applyBorder="1" applyAlignment="1" applyProtection="1">
      <alignment vertical="center" wrapText="1"/>
      <protection locked="0"/>
    </xf>
    <xf numFmtId="0" fontId="73" fillId="0" borderId="15" xfId="0" applyFont="1" applyBorder="1" applyAlignment="1" applyProtection="1">
      <alignment vertical="center" wrapText="1"/>
      <protection locked="0"/>
    </xf>
    <xf numFmtId="0" fontId="70" fillId="0" borderId="0" xfId="0" applyFont="1" applyAlignment="1" applyProtection="1">
      <alignment/>
      <protection locked="0"/>
    </xf>
    <xf numFmtId="0" fontId="70" fillId="35" borderId="0" xfId="0" applyFont="1" applyFill="1" applyAlignment="1" applyProtection="1">
      <alignment vertical="center" wrapText="1"/>
      <protection/>
    </xf>
    <xf numFmtId="164" fontId="73" fillId="34" borderId="17" xfId="0" applyNumberFormat="1" applyFont="1" applyFill="1" applyBorder="1" applyAlignment="1" applyProtection="1">
      <alignment horizontal="center" vertical="center" wrapText="1"/>
      <protection/>
    </xf>
    <xf numFmtId="0" fontId="81" fillId="0" borderId="0" xfId="0" applyFont="1" applyAlignment="1" applyProtection="1">
      <alignment/>
      <protection locked="0"/>
    </xf>
    <xf numFmtId="0" fontId="78" fillId="34" borderId="12" xfId="0" applyFont="1" applyFill="1" applyBorder="1" applyAlignment="1" applyProtection="1">
      <alignment horizontal="left" vertical="center" wrapText="1" indent="1"/>
      <protection locked="0"/>
    </xf>
    <xf numFmtId="0" fontId="82" fillId="0" borderId="18" xfId="0" applyFont="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locked="0"/>
    </xf>
    <xf numFmtId="0" fontId="69" fillId="0" borderId="0" xfId="0" applyFont="1" applyBorder="1" applyAlignment="1" applyProtection="1">
      <alignment vertical="center" wrapText="1"/>
      <protection locked="0"/>
    </xf>
    <xf numFmtId="0" fontId="82" fillId="0" borderId="19" xfId="0" applyFont="1" applyBorder="1" applyAlignment="1" applyProtection="1">
      <alignment horizontal="center" vertical="center" wrapText="1"/>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83" fillId="0" borderId="0" xfId="0" applyFont="1" applyFill="1" applyAlignment="1" applyProtection="1">
      <alignment horizontal="center" vertical="center" wrapText="1"/>
      <protection locked="0"/>
    </xf>
    <xf numFmtId="0" fontId="83" fillId="0" borderId="10" xfId="0" applyFont="1" applyFill="1" applyBorder="1" applyAlignment="1" applyProtection="1">
      <alignment horizontal="center" vertical="center" wrapText="1"/>
      <protection locked="0"/>
    </xf>
    <xf numFmtId="0" fontId="84" fillId="36" borderId="21" xfId="0" applyFont="1" applyFill="1" applyBorder="1" applyAlignment="1" applyProtection="1">
      <alignment horizontal="center" vertical="center" wrapText="1"/>
      <protection locked="0"/>
    </xf>
    <xf numFmtId="0" fontId="84" fillId="36" borderId="22" xfId="0" applyFont="1" applyFill="1" applyBorder="1" applyAlignment="1" applyProtection="1">
      <alignment horizontal="center" vertical="center" wrapText="1"/>
      <protection locked="0"/>
    </xf>
    <xf numFmtId="0" fontId="84" fillId="36" borderId="23" xfId="0" applyFont="1" applyFill="1" applyBorder="1" applyAlignment="1" applyProtection="1">
      <alignment horizontal="center" vertical="center" wrapText="1"/>
      <protection locked="0"/>
    </xf>
    <xf numFmtId="0" fontId="85" fillId="0" borderId="24" xfId="0" applyFont="1" applyBorder="1" applyAlignment="1" applyProtection="1">
      <alignment/>
      <protection locked="0"/>
    </xf>
    <xf numFmtId="0" fontId="0" fillId="0" borderId="0" xfId="0" applyBorder="1" applyAlignment="1" applyProtection="1">
      <alignment/>
      <protection locked="0"/>
    </xf>
    <xf numFmtId="0" fontId="86" fillId="0" borderId="0" xfId="0" applyFont="1" applyBorder="1" applyAlignment="1" applyProtection="1">
      <alignment horizontal="left" vertical="center" wrapText="1" indent="1"/>
      <protection locked="0"/>
    </xf>
    <xf numFmtId="0" fontId="86" fillId="0" borderId="13" xfId="0" applyFont="1" applyBorder="1" applyAlignment="1" applyProtection="1">
      <alignment horizontal="left" vertical="center" wrapText="1" indent="1"/>
      <protection locked="0"/>
    </xf>
    <xf numFmtId="0" fontId="0" fillId="0" borderId="13" xfId="0" applyBorder="1" applyAlignment="1" applyProtection="1">
      <alignment/>
      <protection locked="0"/>
    </xf>
    <xf numFmtId="0" fontId="69" fillId="0" borderId="13" xfId="0" applyFont="1" applyBorder="1" applyAlignment="1" applyProtection="1">
      <alignment vertical="center" wrapText="1"/>
      <protection locked="0"/>
    </xf>
    <xf numFmtId="0" fontId="71" fillId="0" borderId="25" xfId="0" applyFont="1" applyBorder="1" applyAlignment="1" applyProtection="1">
      <alignment horizontal="justify" vertical="center" wrapText="1"/>
      <protection locked="0"/>
    </xf>
    <xf numFmtId="0" fontId="0" fillId="0" borderId="26" xfId="0" applyBorder="1" applyAlignment="1" applyProtection="1">
      <alignment/>
      <protection locked="0"/>
    </xf>
    <xf numFmtId="0" fontId="78" fillId="35" borderId="0" xfId="0" applyFont="1" applyFill="1" applyBorder="1" applyAlignment="1" applyProtection="1">
      <alignment horizontal="center" vertical="center" wrapText="1"/>
      <protection locked="0"/>
    </xf>
    <xf numFmtId="164" fontId="67" fillId="33" borderId="0" xfId="0" applyNumberFormat="1" applyFont="1" applyFill="1" applyBorder="1" applyAlignment="1" applyProtection="1">
      <alignment horizontal="center" vertical="center" wrapText="1"/>
      <protection locked="0"/>
    </xf>
    <xf numFmtId="0" fontId="71" fillId="0" borderId="0" xfId="0" applyFont="1" applyBorder="1" applyAlignment="1" applyProtection="1">
      <alignment vertical="center" wrapText="1"/>
      <protection locked="0"/>
    </xf>
    <xf numFmtId="165" fontId="80" fillId="0" borderId="17" xfId="0" applyNumberFormat="1" applyFont="1" applyBorder="1" applyAlignment="1" applyProtection="1">
      <alignment vertical="center" wrapText="1"/>
      <protection locked="0"/>
    </xf>
    <xf numFmtId="165" fontId="80" fillId="0" borderId="17" xfId="0" applyNumberFormat="1" applyFont="1" applyBorder="1" applyAlignment="1" applyProtection="1">
      <alignment horizontal="center" vertical="center" wrapText="1"/>
      <protection locked="0"/>
    </xf>
    <xf numFmtId="165" fontId="78" fillId="34" borderId="17" xfId="0" applyNumberFormat="1" applyFont="1" applyFill="1" applyBorder="1" applyAlignment="1" applyProtection="1">
      <alignment horizontal="center" vertical="center" wrapText="1"/>
      <protection/>
    </xf>
    <xf numFmtId="0" fontId="87" fillId="0" borderId="0" xfId="0" applyFont="1" applyAlignment="1" applyProtection="1">
      <alignment/>
      <protection locked="0"/>
    </xf>
    <xf numFmtId="0" fontId="78" fillId="0" borderId="11" xfId="0" applyFont="1" applyFill="1" applyBorder="1" applyAlignment="1" applyProtection="1">
      <alignment horizontal="left" vertical="center" wrapText="1" indent="1"/>
      <protection locked="0"/>
    </xf>
    <xf numFmtId="0" fontId="86" fillId="0" borderId="11" xfId="0" applyFont="1" applyFill="1" applyBorder="1" applyAlignment="1" applyProtection="1">
      <alignment horizontal="left" vertical="center" wrapText="1" indent="1"/>
      <protection locked="0"/>
    </xf>
    <xf numFmtId="165" fontId="72" fillId="0" borderId="0" xfId="0" applyNumberFormat="1" applyFont="1" applyFill="1" applyBorder="1" applyAlignment="1" applyProtection="1">
      <alignment horizontal="center" vertical="center" wrapText="1"/>
      <protection locked="0"/>
    </xf>
    <xf numFmtId="0" fontId="87" fillId="0" borderId="0" xfId="0" applyFont="1" applyBorder="1" applyAlignment="1" applyProtection="1">
      <alignment horizontal="center"/>
      <protection locked="0"/>
    </xf>
    <xf numFmtId="164" fontId="87" fillId="0" borderId="0" xfId="0" applyNumberFormat="1" applyFont="1" applyBorder="1" applyAlignment="1" applyProtection="1">
      <alignment horizontal="center"/>
      <protection locked="0"/>
    </xf>
    <xf numFmtId="0" fontId="87" fillId="0" borderId="13" xfId="0" applyFont="1" applyBorder="1" applyAlignment="1" applyProtection="1">
      <alignment horizontal="center"/>
      <protection locked="0"/>
    </xf>
    <xf numFmtId="165" fontId="87" fillId="0" borderId="0" xfId="0" applyNumberFormat="1" applyFont="1" applyBorder="1" applyAlignment="1" applyProtection="1">
      <alignment horizontal="center"/>
      <protection locked="0"/>
    </xf>
    <xf numFmtId="165" fontId="87" fillId="0" borderId="13" xfId="0" applyNumberFormat="1" applyFont="1" applyBorder="1" applyAlignment="1" applyProtection="1">
      <alignment horizontal="center"/>
      <protection locked="0"/>
    </xf>
    <xf numFmtId="165" fontId="87" fillId="0" borderId="0" xfId="0" applyNumberFormat="1" applyFont="1" applyFill="1" applyBorder="1" applyAlignment="1" applyProtection="1">
      <alignment horizontal="center"/>
      <protection locked="0"/>
    </xf>
    <xf numFmtId="0" fontId="71" fillId="0" borderId="27" xfId="0" applyFont="1" applyBorder="1" applyAlignment="1" applyProtection="1">
      <alignment horizontal="center" vertical="center" wrapText="1"/>
      <protection locked="0"/>
    </xf>
    <xf numFmtId="165" fontId="71" fillId="0" borderId="27" xfId="0" applyNumberFormat="1" applyFont="1" applyBorder="1" applyAlignment="1" applyProtection="1">
      <alignment horizontal="center" vertical="center" wrapText="1"/>
      <protection locked="0"/>
    </xf>
    <xf numFmtId="165" fontId="88" fillId="0" borderId="28" xfId="0" applyNumberFormat="1" applyFont="1" applyBorder="1" applyAlignment="1" applyProtection="1">
      <alignment horizontal="center" vertical="center" wrapText="1"/>
      <protection/>
    </xf>
    <xf numFmtId="166" fontId="88" fillId="0" borderId="28" xfId="0" applyNumberFormat="1" applyFont="1" applyBorder="1" applyAlignment="1" applyProtection="1">
      <alignment horizontal="center" vertical="center" wrapText="1"/>
      <protection/>
    </xf>
    <xf numFmtId="0" fontId="84" fillId="36" borderId="0" xfId="0" applyFont="1" applyFill="1" applyBorder="1" applyAlignment="1" applyProtection="1">
      <alignment horizontal="center" vertical="center" wrapText="1"/>
      <protection locked="0"/>
    </xf>
    <xf numFmtId="0" fontId="84" fillId="0" borderId="19" xfId="0" applyFont="1" applyBorder="1" applyAlignment="1" applyProtection="1">
      <alignment horizontal="center" vertical="center" wrapText="1"/>
      <protection locked="0"/>
    </xf>
    <xf numFmtId="0" fontId="84" fillId="36" borderId="11" xfId="0" applyFont="1" applyFill="1" applyBorder="1" applyAlignment="1" applyProtection="1">
      <alignment horizontal="center" vertical="center" wrapText="1"/>
      <protection locked="0"/>
    </xf>
    <xf numFmtId="0" fontId="89" fillId="0" borderId="11" xfId="0" applyFont="1" applyBorder="1" applyAlignment="1" applyProtection="1">
      <alignment horizontal="center" vertical="center" wrapText="1"/>
      <protection locked="0"/>
    </xf>
    <xf numFmtId="0" fontId="84" fillId="0" borderId="0" xfId="0" applyFont="1" applyBorder="1" applyAlignment="1" applyProtection="1">
      <alignment horizontal="center" vertical="center" wrapText="1"/>
      <protection locked="0"/>
    </xf>
    <xf numFmtId="0" fontId="84" fillId="36" borderId="10" xfId="0" applyFont="1" applyFill="1" applyBorder="1" applyAlignment="1" applyProtection="1">
      <alignment horizontal="center" vertical="center" wrapText="1"/>
      <protection locked="0"/>
    </xf>
    <xf numFmtId="0" fontId="0" fillId="0" borderId="0" xfId="0" applyAlignment="1" applyProtection="1">
      <alignment/>
      <protection hidden="1"/>
    </xf>
    <xf numFmtId="0" fontId="90" fillId="0" borderId="0" xfId="0" applyFont="1" applyAlignment="1">
      <alignment vertical="center"/>
    </xf>
    <xf numFmtId="0" fontId="90" fillId="25" borderId="29" xfId="0" applyFont="1" applyFill="1" applyBorder="1" applyAlignment="1">
      <alignment horizontal="center" vertical="center"/>
    </xf>
    <xf numFmtId="0" fontId="90" fillId="37" borderId="30" xfId="0" applyFont="1" applyFill="1" applyBorder="1" applyAlignment="1">
      <alignment horizontal="center" vertical="center"/>
    </xf>
    <xf numFmtId="0" fontId="90" fillId="38" borderId="30" xfId="0" applyFont="1" applyFill="1" applyBorder="1" applyAlignment="1">
      <alignment horizontal="center" vertical="center"/>
    </xf>
    <xf numFmtId="0" fontId="84" fillId="36" borderId="13" xfId="0" applyFont="1" applyFill="1" applyBorder="1" applyAlignment="1" applyProtection="1">
      <alignment horizontal="center" vertical="center" wrapText="1"/>
      <protection locked="0"/>
    </xf>
    <xf numFmtId="0" fontId="91" fillId="0" borderId="31" xfId="0" applyFont="1" applyBorder="1" applyAlignment="1" applyProtection="1">
      <alignment horizontal="center" vertical="center"/>
      <protection locked="0"/>
    </xf>
    <xf numFmtId="165" fontId="91" fillId="0" borderId="31" xfId="0" applyNumberFormat="1" applyFont="1" applyBorder="1" applyAlignment="1" applyProtection="1">
      <alignment horizontal="center" vertical="center"/>
      <protection locked="0"/>
    </xf>
    <xf numFmtId="0" fontId="71" fillId="0" borderId="32" xfId="0" applyFont="1" applyBorder="1" applyAlignment="1" applyProtection="1">
      <alignment horizontal="justify" vertical="center" wrapText="1"/>
      <protection locked="0"/>
    </xf>
    <xf numFmtId="0" fontId="91" fillId="0" borderId="33" xfId="0" applyFont="1" applyBorder="1" applyAlignment="1" applyProtection="1">
      <alignment horizontal="center" vertical="center"/>
      <protection locked="0"/>
    </xf>
    <xf numFmtId="165" fontId="91" fillId="0" borderId="33" xfId="0" applyNumberFormat="1" applyFont="1" applyBorder="1" applyAlignment="1" applyProtection="1">
      <alignment horizontal="center" vertical="center"/>
      <protection locked="0"/>
    </xf>
    <xf numFmtId="0" fontId="91" fillId="39" borderId="34" xfId="0" applyFont="1" applyFill="1" applyBorder="1" applyAlignment="1" applyProtection="1">
      <alignment horizontal="justify" vertical="center"/>
      <protection/>
    </xf>
    <xf numFmtId="0" fontId="71" fillId="0" borderId="35" xfId="0" applyFont="1" applyBorder="1" applyAlignment="1" applyProtection="1">
      <alignment vertical="center" wrapText="1"/>
      <protection locked="0"/>
    </xf>
    <xf numFmtId="164" fontId="91" fillId="0" borderId="36" xfId="0" applyNumberFormat="1" applyFont="1" applyBorder="1" applyAlignment="1" applyProtection="1">
      <alignment horizontal="center" vertical="center"/>
      <protection locked="0"/>
    </xf>
    <xf numFmtId="0" fontId="88" fillId="0" borderId="35" xfId="0" applyFont="1" applyBorder="1" applyAlignment="1" applyProtection="1">
      <alignment vertical="center" wrapText="1"/>
      <protection locked="0"/>
    </xf>
    <xf numFmtId="0" fontId="71" fillId="0" borderId="37" xfId="0" applyFont="1" applyBorder="1" applyAlignment="1" applyProtection="1">
      <alignment vertical="center" wrapText="1"/>
      <protection locked="0"/>
    </xf>
    <xf numFmtId="0" fontId="91" fillId="0" borderId="38" xfId="0" applyFont="1" applyBorder="1" applyAlignment="1" applyProtection="1">
      <alignment horizontal="center" vertical="center"/>
      <protection locked="0"/>
    </xf>
    <xf numFmtId="165" fontId="91" fillId="0" borderId="38" xfId="0" applyNumberFormat="1" applyFont="1" applyBorder="1" applyAlignment="1" applyProtection="1">
      <alignment horizontal="center" vertical="center"/>
      <protection locked="0"/>
    </xf>
    <xf numFmtId="164" fontId="91" fillId="0" borderId="39" xfId="0" applyNumberFormat="1" applyFont="1" applyBorder="1" applyAlignment="1" applyProtection="1">
      <alignment horizontal="center" vertical="center"/>
      <protection locked="0"/>
    </xf>
    <xf numFmtId="0" fontId="85" fillId="0" borderId="19" xfId="0" applyFont="1" applyBorder="1" applyAlignment="1" applyProtection="1">
      <alignment/>
      <protection locked="0"/>
    </xf>
    <xf numFmtId="0" fontId="84" fillId="36" borderId="40" xfId="0" applyFont="1" applyFill="1" applyBorder="1" applyAlignment="1" applyProtection="1">
      <alignment horizontal="center" vertical="center" wrapText="1"/>
      <protection locked="0"/>
    </xf>
    <xf numFmtId="0" fontId="84" fillId="0" borderId="13" xfId="0" applyFont="1" applyBorder="1" applyAlignment="1" applyProtection="1">
      <alignment horizontal="center" vertical="center" wrapText="1"/>
      <protection locked="0"/>
    </xf>
    <xf numFmtId="0" fontId="85" fillId="0" borderId="13" xfId="0" applyFont="1" applyBorder="1" applyAlignment="1" applyProtection="1">
      <alignment vertical="center" wrapText="1"/>
      <protection locked="0"/>
    </xf>
    <xf numFmtId="49" fontId="84" fillId="36" borderId="13" xfId="0" applyNumberFormat="1" applyFont="1" applyFill="1" applyBorder="1" applyAlignment="1" applyProtection="1">
      <alignment horizontal="center" vertical="center" wrapText="1"/>
      <protection locked="0"/>
    </xf>
    <xf numFmtId="0" fontId="85" fillId="0" borderId="13" xfId="0" applyFont="1" applyBorder="1" applyAlignment="1" applyProtection="1">
      <alignment/>
      <protection locked="0"/>
    </xf>
    <xf numFmtId="0" fontId="84" fillId="36" borderId="41" xfId="0" applyFont="1" applyFill="1" applyBorder="1" applyAlignment="1" applyProtection="1">
      <alignment horizontal="center" vertical="center" wrapText="1"/>
      <protection locked="0"/>
    </xf>
    <xf numFmtId="0" fontId="78" fillId="33" borderId="42" xfId="0" applyFont="1" applyFill="1" applyBorder="1" applyAlignment="1" applyProtection="1">
      <alignment vertical="center" wrapText="1"/>
      <protection locked="0"/>
    </xf>
    <xf numFmtId="0" fontId="67" fillId="0" borderId="43" xfId="0" applyFont="1" applyBorder="1" applyAlignment="1" applyProtection="1">
      <alignment horizontal="center" vertical="center" wrapText="1"/>
      <protection locked="0"/>
    </xf>
    <xf numFmtId="165" fontId="67" fillId="33" borderId="43" xfId="0" applyNumberFormat="1" applyFont="1" applyFill="1" applyBorder="1" applyAlignment="1" applyProtection="1">
      <alignment horizontal="center" vertical="center" wrapText="1"/>
      <protection/>
    </xf>
    <xf numFmtId="164" fontId="67" fillId="33" borderId="43" xfId="0" applyNumberFormat="1" applyFont="1" applyFill="1" applyBorder="1" applyAlignment="1" applyProtection="1">
      <alignment horizontal="center" vertical="center" wrapText="1"/>
      <protection/>
    </xf>
    <xf numFmtId="0" fontId="69" fillId="0" borderId="43" xfId="0" applyFont="1" applyBorder="1" applyAlignment="1" applyProtection="1">
      <alignment vertical="center" wrapText="1"/>
      <protection locked="0"/>
    </xf>
    <xf numFmtId="0" fontId="67" fillId="33" borderId="43" xfId="0" applyFont="1" applyFill="1" applyBorder="1" applyAlignment="1" applyProtection="1">
      <alignment horizontal="center" vertical="center" wrapText="1"/>
      <protection locked="0"/>
    </xf>
    <xf numFmtId="0" fontId="0" fillId="0" borderId="43" xfId="0" applyBorder="1" applyAlignment="1" applyProtection="1">
      <alignment/>
      <protection locked="0"/>
    </xf>
    <xf numFmtId="164" fontId="67" fillId="33" borderId="44" xfId="0" applyNumberFormat="1" applyFont="1" applyFill="1" applyBorder="1" applyAlignment="1" applyProtection="1">
      <alignment horizontal="center" vertical="center" wrapText="1"/>
      <protection/>
    </xf>
    <xf numFmtId="0" fontId="67" fillId="0" borderId="42" xfId="0" applyFont="1" applyBorder="1" applyAlignment="1" applyProtection="1">
      <alignment horizontal="center" vertical="center" wrapText="1"/>
      <protection locked="0"/>
    </xf>
    <xf numFmtId="0" fontId="78" fillId="35" borderId="43" xfId="0" applyFont="1" applyFill="1" applyBorder="1" applyAlignment="1" applyProtection="1">
      <alignment horizontal="center" vertical="center" wrapText="1"/>
      <protection locked="0"/>
    </xf>
    <xf numFmtId="164" fontId="67" fillId="33" borderId="43" xfId="0" applyNumberFormat="1" applyFont="1" applyFill="1" applyBorder="1" applyAlignment="1" applyProtection="1">
      <alignment horizontal="center" vertical="center" wrapText="1"/>
      <protection locked="0"/>
    </xf>
    <xf numFmtId="164" fontId="67" fillId="33" borderId="44" xfId="0" applyNumberFormat="1" applyFont="1" applyFill="1" applyBorder="1" applyAlignment="1" applyProtection="1">
      <alignment horizontal="center" vertical="center" wrapText="1"/>
      <protection locked="0"/>
    </xf>
    <xf numFmtId="0" fontId="78" fillId="34" borderId="42" xfId="0" applyFont="1" applyFill="1" applyBorder="1" applyAlignment="1" applyProtection="1">
      <alignment horizontal="left" vertical="center" wrapText="1" indent="1"/>
      <protection locked="0"/>
    </xf>
    <xf numFmtId="0" fontId="86" fillId="0" borderId="42" xfId="0" applyFont="1" applyBorder="1" applyAlignment="1" applyProtection="1">
      <alignment horizontal="left" vertical="center" wrapText="1" indent="1"/>
      <protection locked="0"/>
    </xf>
    <xf numFmtId="165" fontId="72" fillId="34" borderId="43" xfId="0" applyNumberFormat="1" applyFont="1" applyFill="1" applyBorder="1" applyAlignment="1" applyProtection="1">
      <alignment horizontal="center" vertical="center" wrapText="1"/>
      <protection locked="0"/>
    </xf>
    <xf numFmtId="0" fontId="78" fillId="0" borderId="42" xfId="0" applyFont="1" applyBorder="1" applyAlignment="1" applyProtection="1">
      <alignment horizontal="left" vertical="center" wrapText="1" indent="1"/>
      <protection locked="0"/>
    </xf>
    <xf numFmtId="0" fontId="78" fillId="0" borderId="43" xfId="0" applyFont="1" applyBorder="1" applyAlignment="1" applyProtection="1">
      <alignment horizontal="left" vertical="center" wrapText="1" indent="1"/>
      <protection locked="0"/>
    </xf>
    <xf numFmtId="164" fontId="67" fillId="33" borderId="10" xfId="0" applyNumberFormat="1" applyFont="1" applyFill="1" applyBorder="1" applyAlignment="1" applyProtection="1">
      <alignment horizontal="center" vertical="center" wrapText="1"/>
      <protection locked="0"/>
    </xf>
    <xf numFmtId="0" fontId="92" fillId="0" borderId="0" xfId="0" applyFont="1" applyBorder="1" applyAlignment="1" applyProtection="1">
      <alignment horizontal="center" vertical="center" wrapText="1"/>
      <protection locked="0"/>
    </xf>
    <xf numFmtId="0" fontId="93" fillId="0" borderId="0" xfId="0" applyFont="1" applyBorder="1" applyAlignment="1" applyProtection="1">
      <alignment horizontal="center" vertical="center" wrapText="1"/>
      <protection locked="0"/>
    </xf>
    <xf numFmtId="0" fontId="92" fillId="0" borderId="13" xfId="0" applyFont="1" applyBorder="1" applyAlignment="1" applyProtection="1">
      <alignment horizontal="center" vertical="center" wrapText="1"/>
      <protection locked="0"/>
    </xf>
    <xf numFmtId="0" fontId="84" fillId="36" borderId="12" xfId="0" applyFont="1" applyFill="1" applyBorder="1" applyAlignment="1" applyProtection="1">
      <alignment horizontal="center" vertical="center" wrapText="1"/>
      <protection locked="0"/>
    </xf>
    <xf numFmtId="0" fontId="92" fillId="36" borderId="13" xfId="0" applyFont="1" applyFill="1" applyBorder="1" applyAlignment="1" applyProtection="1">
      <alignment horizontal="center" vertical="center" wrapText="1"/>
      <protection locked="0"/>
    </xf>
    <xf numFmtId="0" fontId="81" fillId="0" borderId="13" xfId="0" applyFont="1" applyBorder="1" applyAlignment="1" applyProtection="1">
      <alignment vertical="center" wrapText="1"/>
      <protection locked="0"/>
    </xf>
    <xf numFmtId="0" fontId="92" fillId="36" borderId="41" xfId="0" applyFont="1" applyFill="1" applyBorder="1" applyAlignment="1" applyProtection="1">
      <alignment horizontal="center" vertical="center" wrapText="1"/>
      <protection locked="0"/>
    </xf>
    <xf numFmtId="0" fontId="78" fillId="33" borderId="42" xfId="0" applyFont="1" applyFill="1" applyBorder="1" applyAlignment="1" applyProtection="1">
      <alignment vertical="center" wrapText="1"/>
      <protection/>
    </xf>
    <xf numFmtId="0" fontId="67" fillId="0" borderId="43" xfId="0" applyFont="1" applyBorder="1" applyAlignment="1" applyProtection="1">
      <alignment horizontal="center" vertical="center" wrapText="1"/>
      <protection/>
    </xf>
    <xf numFmtId="0" fontId="67" fillId="33" borderId="43" xfId="0" applyFont="1" applyFill="1" applyBorder="1" applyAlignment="1" applyProtection="1">
      <alignment horizontal="center" vertical="center" wrapText="1"/>
      <protection/>
    </xf>
    <xf numFmtId="0" fontId="70" fillId="35" borderId="43" xfId="0" applyFont="1" applyFill="1" applyBorder="1" applyAlignment="1" applyProtection="1">
      <alignment vertical="center" wrapText="1"/>
      <protection locked="0"/>
    </xf>
    <xf numFmtId="3" fontId="67" fillId="33" borderId="43" xfId="0" applyNumberFormat="1" applyFont="1" applyFill="1" applyBorder="1" applyAlignment="1" applyProtection="1">
      <alignment horizontal="center" vertical="center" wrapText="1"/>
      <protection locked="0"/>
    </xf>
    <xf numFmtId="3" fontId="67" fillId="33" borderId="44" xfId="0" applyNumberFormat="1" applyFont="1" applyFill="1" applyBorder="1" applyAlignment="1" applyProtection="1">
      <alignment horizontal="center" vertical="center" wrapText="1"/>
      <protection locked="0"/>
    </xf>
    <xf numFmtId="0" fontId="86" fillId="0" borderId="43" xfId="0" applyFont="1" applyBorder="1" applyAlignment="1" applyProtection="1">
      <alignment horizontal="left" vertical="center" wrapText="1" indent="1"/>
      <protection locked="0"/>
    </xf>
    <xf numFmtId="0" fontId="72" fillId="34" borderId="43" xfId="0" applyFont="1" applyFill="1" applyBorder="1" applyAlignment="1" applyProtection="1">
      <alignment horizontal="center" vertical="center" wrapText="1"/>
      <protection locked="0"/>
    </xf>
    <xf numFmtId="0" fontId="86" fillId="0" borderId="43" xfId="0" applyFont="1" applyFill="1" applyBorder="1" applyAlignment="1" applyProtection="1">
      <alignment horizontal="left" vertical="center" wrapText="1" indent="1"/>
      <protection locked="0"/>
    </xf>
    <xf numFmtId="0" fontId="86" fillId="0" borderId="0" xfId="0" applyFont="1" applyFill="1" applyBorder="1" applyAlignment="1" applyProtection="1">
      <alignment horizontal="left" vertical="center" wrapText="1" indent="1"/>
      <protection locked="0"/>
    </xf>
    <xf numFmtId="0" fontId="72" fillId="0" borderId="0" xfId="0" applyFont="1" applyFill="1" applyBorder="1" applyAlignment="1" applyProtection="1">
      <alignment horizontal="center" vertical="center" wrapText="1"/>
      <protection locked="0"/>
    </xf>
    <xf numFmtId="0" fontId="70" fillId="35" borderId="0" xfId="0" applyFont="1" applyFill="1" applyBorder="1" applyAlignment="1" applyProtection="1">
      <alignment vertical="center" wrapText="1"/>
      <protection locked="0"/>
    </xf>
    <xf numFmtId="3" fontId="67" fillId="33" borderId="0" xfId="0" applyNumberFormat="1" applyFont="1" applyFill="1" applyBorder="1" applyAlignment="1" applyProtection="1">
      <alignment horizontal="center" vertical="center" wrapText="1"/>
      <protection locked="0"/>
    </xf>
    <xf numFmtId="3" fontId="67" fillId="33" borderId="10" xfId="0" applyNumberFormat="1" applyFont="1" applyFill="1" applyBorder="1" applyAlignment="1" applyProtection="1">
      <alignment horizontal="center" vertical="center" wrapText="1"/>
      <protection locked="0"/>
    </xf>
    <xf numFmtId="165" fontId="73" fillId="34" borderId="13" xfId="0" applyNumberFormat="1" applyFont="1" applyFill="1" applyBorder="1" applyAlignment="1" applyProtection="1">
      <alignment horizontal="center" vertical="center" wrapText="1"/>
      <protection/>
    </xf>
    <xf numFmtId="165" fontId="73" fillId="34" borderId="41" xfId="0" applyNumberFormat="1" applyFont="1" applyFill="1" applyBorder="1" applyAlignment="1" applyProtection="1">
      <alignment horizontal="center" vertical="center" wrapText="1"/>
      <protection/>
    </xf>
    <xf numFmtId="0" fontId="89" fillId="0" borderId="0" xfId="0" applyFont="1" applyBorder="1" applyAlignment="1" applyProtection="1">
      <alignment horizontal="center" vertical="center" wrapText="1"/>
      <protection locked="0"/>
    </xf>
    <xf numFmtId="0" fontId="89" fillId="0" borderId="13" xfId="0" applyFont="1" applyBorder="1" applyAlignment="1" applyProtection="1">
      <alignment horizontal="center" vertical="center" wrapText="1"/>
      <protection locked="0"/>
    </xf>
    <xf numFmtId="0" fontId="68" fillId="36" borderId="13" xfId="0" applyFont="1" applyFill="1" applyBorder="1" applyAlignment="1" applyProtection="1">
      <alignment horizontal="center" vertical="center" wrapText="1"/>
      <protection locked="0"/>
    </xf>
    <xf numFmtId="0" fontId="68" fillId="36" borderId="41" xfId="0" applyFont="1" applyFill="1" applyBorder="1" applyAlignment="1" applyProtection="1">
      <alignment horizontal="center" vertical="center" wrapText="1"/>
      <protection locked="0"/>
    </xf>
    <xf numFmtId="164" fontId="78" fillId="33" borderId="18" xfId="0" applyNumberFormat="1" applyFont="1" applyFill="1" applyBorder="1" applyAlignment="1" applyProtection="1">
      <alignment horizontal="center" vertical="center" wrapText="1"/>
      <protection/>
    </xf>
    <xf numFmtId="164" fontId="78" fillId="33" borderId="19" xfId="0" applyNumberFormat="1" applyFont="1" applyFill="1" applyBorder="1" applyAlignment="1" applyProtection="1">
      <alignment horizontal="center" vertical="center" wrapText="1"/>
      <protection/>
    </xf>
    <xf numFmtId="164" fontId="78" fillId="33" borderId="20" xfId="0" applyNumberFormat="1" applyFont="1" applyFill="1" applyBorder="1" applyAlignment="1" applyProtection="1">
      <alignment horizontal="center" vertical="center" wrapText="1"/>
      <protection/>
    </xf>
    <xf numFmtId="164" fontId="78" fillId="33" borderId="12" xfId="0" applyNumberFormat="1" applyFont="1" applyFill="1" applyBorder="1" applyAlignment="1" applyProtection="1">
      <alignment horizontal="center" vertical="center" wrapText="1"/>
      <protection/>
    </xf>
    <xf numFmtId="164" fontId="78" fillId="33" borderId="13" xfId="0" applyNumberFormat="1" applyFont="1" applyFill="1" applyBorder="1" applyAlignment="1" applyProtection="1">
      <alignment horizontal="center" vertical="center" wrapText="1"/>
      <protection/>
    </xf>
    <xf numFmtId="164" fontId="78" fillId="33" borderId="41" xfId="0" applyNumberFormat="1" applyFont="1" applyFill="1" applyBorder="1" applyAlignment="1" applyProtection="1">
      <alignment horizontal="center" vertical="center" wrapText="1"/>
      <protection/>
    </xf>
    <xf numFmtId="165" fontId="73" fillId="34" borderId="43" xfId="0" applyNumberFormat="1" applyFont="1" applyFill="1" applyBorder="1" applyAlignment="1" applyProtection="1">
      <alignment horizontal="center" vertical="center" wrapText="1"/>
      <protection/>
    </xf>
    <xf numFmtId="0" fontId="70" fillId="0" borderId="43" xfId="0" applyFont="1" applyBorder="1" applyAlignment="1" applyProtection="1">
      <alignment vertical="center" wrapText="1"/>
      <protection locked="0"/>
    </xf>
    <xf numFmtId="164" fontId="78" fillId="33" borderId="43" xfId="0" applyNumberFormat="1" applyFont="1" applyFill="1" applyBorder="1" applyAlignment="1" applyProtection="1">
      <alignment horizontal="center" vertical="center" wrapText="1"/>
      <protection/>
    </xf>
    <xf numFmtId="164" fontId="78" fillId="33" borderId="44" xfId="0" applyNumberFormat="1" applyFont="1" applyFill="1" applyBorder="1" applyAlignment="1" applyProtection="1">
      <alignment horizontal="center" vertical="center" wrapText="1"/>
      <protection/>
    </xf>
    <xf numFmtId="164" fontId="78" fillId="33" borderId="42" xfId="0" applyNumberFormat="1" applyFont="1" applyFill="1" applyBorder="1" applyAlignment="1" applyProtection="1">
      <alignment horizontal="center" vertical="center" wrapText="1"/>
      <protection/>
    </xf>
    <xf numFmtId="164" fontId="78" fillId="33" borderId="11" xfId="0" applyNumberFormat="1" applyFont="1" applyFill="1" applyBorder="1" applyAlignment="1" applyProtection="1">
      <alignment horizontal="center" vertical="center" wrapText="1"/>
      <protection/>
    </xf>
    <xf numFmtId="164" fontId="78" fillId="33" borderId="0" xfId="0" applyNumberFormat="1" applyFont="1" applyFill="1" applyBorder="1" applyAlignment="1" applyProtection="1">
      <alignment horizontal="center" vertical="center" wrapText="1"/>
      <protection/>
    </xf>
    <xf numFmtId="164" fontId="78" fillId="33" borderId="10" xfId="0" applyNumberFormat="1" applyFont="1" applyFill="1" applyBorder="1" applyAlignment="1" applyProtection="1">
      <alignment horizontal="center" vertical="center" wrapText="1"/>
      <protection/>
    </xf>
    <xf numFmtId="0" fontId="91" fillId="0" borderId="0" xfId="0" applyFont="1" applyBorder="1" applyAlignment="1" applyProtection="1">
      <alignment horizontal="left" vertical="center" wrapText="1" indent="2"/>
      <protection locked="0"/>
    </xf>
    <xf numFmtId="165" fontId="70" fillId="0" borderId="0" xfId="0" applyNumberFormat="1" applyFont="1" applyBorder="1" applyAlignment="1" applyProtection="1">
      <alignment horizontal="center" vertical="center" wrapText="1"/>
      <protection/>
    </xf>
    <xf numFmtId="165" fontId="70" fillId="0" borderId="10" xfId="0" applyNumberFormat="1" applyFont="1" applyBorder="1" applyAlignment="1" applyProtection="1">
      <alignment horizontal="center" vertical="center" wrapText="1"/>
      <protection/>
    </xf>
    <xf numFmtId="165" fontId="73" fillId="34" borderId="44" xfId="0" applyNumberFormat="1" applyFont="1" applyFill="1" applyBorder="1" applyAlignment="1" applyProtection="1">
      <alignment horizontal="center" vertical="center" wrapText="1"/>
      <protection/>
    </xf>
    <xf numFmtId="165" fontId="70" fillId="0" borderId="0" xfId="0" applyNumberFormat="1" applyFont="1" applyBorder="1" applyAlignment="1" applyProtection="1">
      <alignment vertical="center" wrapText="1"/>
      <protection locked="0"/>
    </xf>
    <xf numFmtId="165" fontId="70" fillId="0" borderId="10" xfId="0" applyNumberFormat="1" applyFont="1" applyBorder="1" applyAlignment="1" applyProtection="1">
      <alignment vertical="center" wrapText="1"/>
      <protection locked="0"/>
    </xf>
    <xf numFmtId="165" fontId="70" fillId="0" borderId="13" xfId="0" applyNumberFormat="1" applyFont="1" applyBorder="1" applyAlignment="1" applyProtection="1">
      <alignment vertical="center" wrapText="1"/>
      <protection locked="0"/>
    </xf>
    <xf numFmtId="165" fontId="70" fillId="0" borderId="41" xfId="0" applyNumberFormat="1" applyFont="1" applyBorder="1" applyAlignment="1" applyProtection="1">
      <alignment vertical="center" wrapText="1"/>
      <protection locked="0"/>
    </xf>
    <xf numFmtId="165" fontId="78" fillId="33" borderId="43" xfId="0" applyNumberFormat="1" applyFont="1" applyFill="1" applyBorder="1" applyAlignment="1" applyProtection="1">
      <alignment horizontal="center" vertical="center" wrapText="1"/>
      <protection/>
    </xf>
    <xf numFmtId="165" fontId="78" fillId="33" borderId="44" xfId="0" applyNumberFormat="1" applyFont="1" applyFill="1" applyBorder="1" applyAlignment="1" applyProtection="1">
      <alignment horizontal="center" vertical="center" wrapText="1"/>
      <protection/>
    </xf>
    <xf numFmtId="0" fontId="0" fillId="0" borderId="0" xfId="0" applyAlignment="1">
      <alignment textRotation="255"/>
    </xf>
    <xf numFmtId="0" fontId="94" fillId="0" borderId="0" xfId="0" applyFont="1" applyAlignment="1" applyProtection="1">
      <alignment/>
      <protection locked="0"/>
    </xf>
    <xf numFmtId="164" fontId="67" fillId="33" borderId="19" xfId="0" applyNumberFormat="1" applyFont="1" applyFill="1" applyBorder="1" applyAlignment="1" applyProtection="1">
      <alignment horizontal="center" vertical="center" wrapText="1"/>
      <protection/>
    </xf>
    <xf numFmtId="0" fontId="71" fillId="0" borderId="18" xfId="0" applyFont="1" applyBorder="1" applyAlignment="1" applyProtection="1">
      <alignment horizontal="left" vertical="center" wrapText="1" indent="2"/>
      <protection locked="0"/>
    </xf>
    <xf numFmtId="0" fontId="86" fillId="0" borderId="19" xfId="0" applyFont="1" applyBorder="1" applyAlignment="1" applyProtection="1">
      <alignment horizontal="left" vertical="center" wrapText="1" indent="1"/>
      <protection locked="0"/>
    </xf>
    <xf numFmtId="165" fontId="87" fillId="0" borderId="19" xfId="0" applyNumberFormat="1" applyFont="1" applyBorder="1" applyAlignment="1" applyProtection="1">
      <alignment horizontal="center"/>
      <protection locked="0"/>
    </xf>
    <xf numFmtId="164" fontId="87" fillId="0" borderId="19" xfId="0" applyNumberFormat="1" applyFont="1" applyBorder="1" applyAlignment="1" applyProtection="1">
      <alignment horizontal="center"/>
      <protection locked="0"/>
    </xf>
    <xf numFmtId="0" fontId="69" fillId="0" borderId="19" xfId="0" applyFont="1" applyBorder="1" applyAlignment="1" applyProtection="1">
      <alignment vertical="center" wrapText="1"/>
      <protection locked="0"/>
    </xf>
    <xf numFmtId="165" fontId="87" fillId="0" borderId="19" xfId="0" applyNumberFormat="1" applyFont="1" applyFill="1" applyBorder="1" applyAlignment="1" applyProtection="1">
      <alignment horizontal="center"/>
      <protection locked="0"/>
    </xf>
    <xf numFmtId="0" fontId="87" fillId="0" borderId="19" xfId="0" applyFont="1" applyBorder="1" applyAlignment="1" applyProtection="1">
      <alignment horizontal="center"/>
      <protection locked="0"/>
    </xf>
    <xf numFmtId="164" fontId="67" fillId="33" borderId="20" xfId="0" applyNumberFormat="1" applyFont="1" applyFill="1" applyBorder="1" applyAlignment="1" applyProtection="1">
      <alignment horizontal="center" vertical="center" wrapText="1"/>
      <protection/>
    </xf>
    <xf numFmtId="164" fontId="87" fillId="0" borderId="13" xfId="0" applyNumberFormat="1" applyFont="1" applyBorder="1" applyAlignment="1" applyProtection="1">
      <alignment horizontal="center"/>
      <protection locked="0"/>
    </xf>
    <xf numFmtId="164" fontId="67" fillId="33" borderId="13" xfId="0" applyNumberFormat="1" applyFont="1" applyFill="1" applyBorder="1" applyAlignment="1" applyProtection="1">
      <alignment horizontal="center" vertical="center" wrapText="1"/>
      <protection/>
    </xf>
    <xf numFmtId="164" fontId="67" fillId="33" borderId="41" xfId="0" applyNumberFormat="1" applyFont="1" applyFill="1" applyBorder="1" applyAlignment="1" applyProtection="1">
      <alignment horizontal="center" vertical="center" wrapText="1"/>
      <protection/>
    </xf>
    <xf numFmtId="166" fontId="70" fillId="0" borderId="0" xfId="0" applyNumberFormat="1" applyFont="1" applyBorder="1" applyAlignment="1" applyProtection="1">
      <alignment horizontal="center" vertical="center" wrapText="1"/>
      <protection/>
    </xf>
    <xf numFmtId="166" fontId="70" fillId="0" borderId="0" xfId="0" applyNumberFormat="1" applyFont="1" applyBorder="1" applyAlignment="1" applyProtection="1">
      <alignment horizontal="center" vertical="center" wrapText="1"/>
      <protection locked="0"/>
    </xf>
    <xf numFmtId="166" fontId="70" fillId="0" borderId="13" xfId="0" applyNumberFormat="1" applyFont="1" applyBorder="1" applyAlignment="1" applyProtection="1">
      <alignment horizontal="center" vertical="center" wrapText="1"/>
      <protection locked="0"/>
    </xf>
    <xf numFmtId="4" fontId="78" fillId="33" borderId="43" xfId="0" applyNumberFormat="1" applyFont="1" applyFill="1" applyBorder="1" applyAlignment="1" applyProtection="1">
      <alignment horizontal="center" vertical="center" wrapText="1"/>
      <protection/>
    </xf>
    <xf numFmtId="4" fontId="73" fillId="34" borderId="13" xfId="0" applyNumberFormat="1" applyFont="1" applyFill="1" applyBorder="1" applyAlignment="1" applyProtection="1">
      <alignment horizontal="center" vertical="center" wrapText="1"/>
      <protection/>
    </xf>
    <xf numFmtId="165" fontId="88" fillId="0" borderId="45" xfId="0" applyNumberFormat="1" applyFont="1" applyBorder="1" applyAlignment="1" applyProtection="1">
      <alignment horizontal="center" vertical="center" wrapText="1"/>
      <protection/>
    </xf>
    <xf numFmtId="0" fontId="95" fillId="0" borderId="25" xfId="0" applyFont="1" applyBorder="1" applyAlignment="1" applyProtection="1">
      <alignment horizontal="justify" vertical="center" wrapText="1"/>
      <protection locked="0"/>
    </xf>
    <xf numFmtId="164" fontId="67" fillId="33" borderId="19" xfId="0" applyNumberFormat="1" applyFont="1" applyFill="1" applyBorder="1" applyAlignment="1" applyProtection="1">
      <alignment horizontal="center" vertical="center" wrapText="1"/>
      <protection locked="0"/>
    </xf>
    <xf numFmtId="164" fontId="67" fillId="33" borderId="13" xfId="0" applyNumberFormat="1" applyFont="1" applyFill="1" applyBorder="1" applyAlignment="1" applyProtection="1">
      <alignment horizontal="center" vertical="center" wrapText="1"/>
      <protection locked="0"/>
    </xf>
    <xf numFmtId="44" fontId="87" fillId="0" borderId="19" xfId="49" applyFont="1" applyBorder="1" applyAlignment="1" applyProtection="1">
      <alignment horizontal="center"/>
      <protection locked="0"/>
    </xf>
    <xf numFmtId="44" fontId="87" fillId="0" borderId="0" xfId="49" applyFont="1" applyBorder="1" applyAlignment="1" applyProtection="1">
      <alignment horizontal="center"/>
      <protection locked="0"/>
    </xf>
    <xf numFmtId="44" fontId="87" fillId="0" borderId="13" xfId="49" applyFont="1" applyBorder="1" applyAlignment="1" applyProtection="1">
      <alignment horizontal="center"/>
      <protection locked="0"/>
    </xf>
    <xf numFmtId="44" fontId="87" fillId="0" borderId="19" xfId="49" applyFont="1" applyFill="1" applyBorder="1" applyAlignment="1" applyProtection="1">
      <alignment horizontal="center"/>
      <protection locked="0"/>
    </xf>
    <xf numFmtId="44" fontId="87" fillId="0" borderId="0" xfId="49" applyFont="1" applyFill="1" applyBorder="1" applyAlignment="1" applyProtection="1">
      <alignment horizontal="center"/>
      <protection locked="0"/>
    </xf>
    <xf numFmtId="43" fontId="70" fillId="0" borderId="17" xfId="47" applyFont="1" applyBorder="1" applyAlignment="1" applyProtection="1">
      <alignment vertical="center" wrapText="1"/>
      <protection locked="0"/>
    </xf>
    <xf numFmtId="43" fontId="96" fillId="0" borderId="17" xfId="47" applyFont="1" applyBorder="1" applyAlignment="1" applyProtection="1">
      <alignment vertical="center" wrapText="1"/>
      <protection locked="0"/>
    </xf>
    <xf numFmtId="0" fontId="97" fillId="0" borderId="42" xfId="0" applyFont="1" applyBorder="1" applyAlignment="1" applyProtection="1">
      <alignment horizontal="center" vertical="center" wrapText="1"/>
      <protection locked="0"/>
    </xf>
    <xf numFmtId="0" fontId="97" fillId="0" borderId="43" xfId="0" applyFont="1" applyBorder="1" applyAlignment="1" applyProtection="1">
      <alignment horizontal="center" vertical="center" wrapText="1"/>
      <protection locked="0"/>
    </xf>
    <xf numFmtId="0" fontId="97" fillId="0" borderId="44" xfId="0" applyFont="1" applyBorder="1" applyAlignment="1" applyProtection="1">
      <alignment horizontal="center" vertical="center" wrapText="1"/>
      <protection locked="0"/>
    </xf>
    <xf numFmtId="0" fontId="71" fillId="0" borderId="18" xfId="0" applyFont="1" applyBorder="1" applyAlignment="1" applyProtection="1">
      <alignment horizontal="left" vertical="center" wrapText="1"/>
      <protection locked="0"/>
    </xf>
    <xf numFmtId="0" fontId="71" fillId="0" borderId="19" xfId="0" applyFont="1" applyBorder="1" applyAlignment="1" applyProtection="1">
      <alignment horizontal="left" vertical="center" wrapText="1"/>
      <protection locked="0"/>
    </xf>
    <xf numFmtId="0" fontId="71" fillId="0" borderId="0" xfId="0" applyFont="1" applyBorder="1" applyAlignment="1" applyProtection="1">
      <alignment horizontal="left" vertical="center" wrapText="1"/>
      <protection locked="0"/>
    </xf>
    <xf numFmtId="0" fontId="83" fillId="36" borderId="11" xfId="0" applyFont="1" applyFill="1" applyBorder="1" applyAlignment="1" applyProtection="1">
      <alignment horizontal="center" vertical="center" wrapText="1"/>
      <protection locked="0"/>
    </xf>
    <xf numFmtId="0" fontId="83" fillId="36" borderId="0" xfId="0" applyFont="1" applyFill="1" applyBorder="1" applyAlignment="1" applyProtection="1">
      <alignment horizontal="center" vertical="center" wrapText="1"/>
      <protection locked="0"/>
    </xf>
    <xf numFmtId="0" fontId="83" fillId="36" borderId="10" xfId="0" applyFont="1" applyFill="1" applyBorder="1" applyAlignment="1" applyProtection="1">
      <alignment horizontal="center" vertical="center" wrapText="1"/>
      <protection locked="0"/>
    </xf>
    <xf numFmtId="0" fontId="84" fillId="36" borderId="0" xfId="0" applyFont="1" applyFill="1" applyBorder="1" applyAlignment="1" applyProtection="1">
      <alignment horizontal="center" vertical="center"/>
      <protection locked="0"/>
    </xf>
    <xf numFmtId="0" fontId="84" fillId="36" borderId="10" xfId="0" applyFont="1" applyFill="1" applyBorder="1" applyAlignment="1" applyProtection="1">
      <alignment horizontal="center" vertical="center"/>
      <protection locked="0"/>
    </xf>
    <xf numFmtId="0" fontId="98" fillId="36" borderId="11" xfId="0" applyFont="1" applyFill="1" applyBorder="1" applyAlignment="1" applyProtection="1">
      <alignment horizontal="center" vertical="center" wrapText="1"/>
      <protection locked="0"/>
    </xf>
    <xf numFmtId="0" fontId="98" fillId="36" borderId="12" xfId="0" applyFont="1" applyFill="1" applyBorder="1" applyAlignment="1" applyProtection="1">
      <alignment horizontal="center" vertical="center" wrapText="1"/>
      <protection locked="0"/>
    </xf>
    <xf numFmtId="0" fontId="89" fillId="0" borderId="0" xfId="0" applyFont="1" applyBorder="1" applyAlignment="1" applyProtection="1">
      <alignment horizontal="center" vertical="center" wrapText="1"/>
      <protection locked="0"/>
    </xf>
    <xf numFmtId="0" fontId="68" fillId="0" borderId="0" xfId="0" applyFont="1" applyAlignment="1" applyProtection="1">
      <alignment horizontal="center" vertical="center" wrapText="1"/>
      <protection locked="0"/>
    </xf>
    <xf numFmtId="0" fontId="68" fillId="36" borderId="46" xfId="0" applyFont="1" applyFill="1" applyBorder="1" applyAlignment="1" applyProtection="1">
      <alignment horizontal="center" vertical="center" wrapText="1"/>
      <protection locked="0"/>
    </xf>
    <xf numFmtId="0" fontId="68" fillId="36" borderId="13" xfId="0" applyFont="1" applyFill="1" applyBorder="1" applyAlignment="1" applyProtection="1">
      <alignment horizontal="center" vertical="center" wrapText="1"/>
      <protection locked="0"/>
    </xf>
    <xf numFmtId="0" fontId="68" fillId="36" borderId="47" xfId="0" applyFont="1" applyFill="1" applyBorder="1" applyAlignment="1" applyProtection="1">
      <alignment horizontal="center" vertical="center" wrapText="1"/>
      <protection locked="0"/>
    </xf>
    <xf numFmtId="0" fontId="68" fillId="36" borderId="48" xfId="0" applyFont="1" applyFill="1" applyBorder="1" applyAlignment="1" applyProtection="1">
      <alignment horizontal="center" vertical="center" wrapText="1"/>
      <protection locked="0"/>
    </xf>
    <xf numFmtId="0" fontId="84" fillId="36" borderId="11" xfId="0" applyFont="1" applyFill="1" applyBorder="1" applyAlignment="1" applyProtection="1">
      <alignment horizontal="center" vertical="center" wrapText="1"/>
      <protection locked="0"/>
    </xf>
    <xf numFmtId="0" fontId="84" fillId="36" borderId="12" xfId="0" applyFont="1" applyFill="1" applyBorder="1" applyAlignment="1" applyProtection="1">
      <alignment horizontal="center" vertical="center" wrapText="1"/>
      <protection locked="0"/>
    </xf>
    <xf numFmtId="0" fontId="71" fillId="0" borderId="11" xfId="0" applyFont="1" applyBorder="1" applyAlignment="1" applyProtection="1">
      <alignment horizontal="left" vertical="center" wrapText="1"/>
      <protection locked="0"/>
    </xf>
    <xf numFmtId="0" fontId="84" fillId="36" borderId="47" xfId="0" applyFont="1" applyFill="1" applyBorder="1" applyAlignment="1" applyProtection="1">
      <alignment horizontal="center" vertical="center" wrapText="1"/>
      <protection locked="0"/>
    </xf>
    <xf numFmtId="0" fontId="89" fillId="36" borderId="20" xfId="0" applyFont="1" applyFill="1" applyBorder="1" applyAlignment="1" applyProtection="1">
      <alignment horizontal="center" vertical="center" wrapText="1"/>
      <protection locked="0"/>
    </xf>
    <xf numFmtId="0" fontId="89" fillId="36" borderId="10" xfId="0" applyFont="1" applyFill="1" applyBorder="1" applyAlignment="1" applyProtection="1">
      <alignment horizontal="center" vertical="center" wrapText="1"/>
      <protection locked="0"/>
    </xf>
    <xf numFmtId="0" fontId="89" fillId="36" borderId="41" xfId="0" applyFont="1" applyFill="1" applyBorder="1" applyAlignment="1" applyProtection="1">
      <alignment horizontal="center" vertical="center" wrapText="1"/>
      <protection locked="0"/>
    </xf>
    <xf numFmtId="0" fontId="84" fillId="36" borderId="46" xfId="0" applyFont="1" applyFill="1" applyBorder="1" applyAlignment="1" applyProtection="1">
      <alignment horizontal="center" vertical="center" wrapText="1"/>
      <protection locked="0"/>
    </xf>
    <xf numFmtId="0" fontId="84" fillId="36" borderId="0" xfId="0" applyFont="1" applyFill="1" applyBorder="1" applyAlignment="1" applyProtection="1">
      <alignment horizontal="center" vertical="center" wrapText="1"/>
      <protection locked="0"/>
    </xf>
    <xf numFmtId="0" fontId="84" fillId="36" borderId="13" xfId="0" applyFont="1" applyFill="1" applyBorder="1" applyAlignment="1" applyProtection="1">
      <alignment horizontal="center" vertical="center" wrapText="1"/>
      <protection locked="0"/>
    </xf>
    <xf numFmtId="0" fontId="84" fillId="0" borderId="0" xfId="0" applyFont="1" applyBorder="1" applyAlignment="1" applyProtection="1">
      <alignment horizontal="center" vertical="center" wrapText="1"/>
      <protection locked="0"/>
    </xf>
    <xf numFmtId="0" fontId="84" fillId="0" borderId="13" xfId="0" applyFont="1" applyBorder="1" applyAlignment="1" applyProtection="1">
      <alignment horizontal="center" vertical="center" wrapText="1"/>
      <protection locked="0"/>
    </xf>
    <xf numFmtId="0" fontId="74" fillId="0" borderId="0" xfId="0" applyFont="1" applyBorder="1" applyAlignment="1" applyProtection="1">
      <alignment vertical="center" wrapText="1"/>
      <protection locked="0"/>
    </xf>
    <xf numFmtId="0" fontId="74" fillId="0" borderId="13" xfId="0" applyFont="1" applyBorder="1" applyAlignment="1" applyProtection="1">
      <alignment vertical="center" wrapText="1"/>
      <protection locked="0"/>
    </xf>
    <xf numFmtId="0" fontId="84" fillId="0" borderId="19" xfId="0" applyFont="1" applyBorder="1" applyAlignment="1" applyProtection="1">
      <alignment horizontal="center" vertical="center" wrapText="1"/>
      <protection locked="0"/>
    </xf>
    <xf numFmtId="0" fontId="89" fillId="36" borderId="19" xfId="0" applyFont="1" applyFill="1" applyBorder="1" applyAlignment="1" applyProtection="1">
      <alignment horizontal="center" vertical="center" wrapText="1"/>
      <protection locked="0"/>
    </xf>
    <xf numFmtId="0" fontId="68" fillId="0" borderId="19" xfId="0" applyFont="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locked="0"/>
    </xf>
    <xf numFmtId="0" fontId="89" fillId="36" borderId="18" xfId="0" applyFont="1" applyFill="1" applyBorder="1" applyAlignment="1" applyProtection="1">
      <alignment horizontal="center" vertical="center" wrapText="1"/>
      <protection locked="0"/>
    </xf>
    <xf numFmtId="0" fontId="89" fillId="36" borderId="11" xfId="0" applyFont="1" applyFill="1" applyBorder="1" applyAlignment="1" applyProtection="1">
      <alignment horizontal="center" vertical="center" wrapText="1"/>
      <protection locked="0"/>
    </xf>
    <xf numFmtId="0" fontId="89" fillId="36" borderId="12" xfId="0" applyFont="1" applyFill="1" applyBorder="1" applyAlignment="1" applyProtection="1">
      <alignment horizontal="center" vertical="center" wrapText="1"/>
      <protection locked="0"/>
    </xf>
    <xf numFmtId="0" fontId="89" fillId="36" borderId="49" xfId="0" applyFont="1" applyFill="1" applyBorder="1" applyAlignment="1" applyProtection="1">
      <alignment horizontal="center" vertical="center" wrapText="1"/>
      <protection locked="0"/>
    </xf>
    <xf numFmtId="0" fontId="71" fillId="0" borderId="18" xfId="0" applyFont="1" applyFill="1" applyBorder="1" applyAlignment="1" applyProtection="1">
      <alignment horizontal="left" vertical="center" wrapText="1"/>
      <protection locked="0"/>
    </xf>
    <xf numFmtId="0" fontId="71" fillId="0" borderId="19" xfId="0" applyFont="1" applyFill="1" applyBorder="1" applyAlignment="1" applyProtection="1">
      <alignment horizontal="left" vertical="center" wrapText="1"/>
      <protection locked="0"/>
    </xf>
    <xf numFmtId="0" fontId="92" fillId="36" borderId="50" xfId="0" applyFont="1" applyFill="1" applyBorder="1" applyAlignment="1" applyProtection="1">
      <alignment horizontal="center" vertical="center" wrapText="1"/>
      <protection locked="0"/>
    </xf>
    <xf numFmtId="0" fontId="92" fillId="36" borderId="51" xfId="0" applyFont="1" applyFill="1" applyBorder="1" applyAlignment="1" applyProtection="1">
      <alignment horizontal="center" vertical="center" wrapText="1"/>
      <protection locked="0"/>
    </xf>
    <xf numFmtId="0" fontId="97" fillId="0" borderId="18" xfId="0" applyFont="1" applyBorder="1" applyAlignment="1" applyProtection="1">
      <alignment horizontal="center" vertical="center" wrapText="1"/>
      <protection locked="0"/>
    </xf>
    <xf numFmtId="0" fontId="97" fillId="0" borderId="19" xfId="0" applyFont="1" applyBorder="1" applyAlignment="1" applyProtection="1">
      <alignment horizontal="center" vertical="center" wrapText="1"/>
      <protection locked="0"/>
    </xf>
    <xf numFmtId="0" fontId="92" fillId="36" borderId="18" xfId="0" applyFont="1" applyFill="1" applyBorder="1" applyAlignment="1" applyProtection="1">
      <alignment horizontal="center" vertical="center" wrapText="1"/>
      <protection locked="0"/>
    </xf>
    <xf numFmtId="0" fontId="92" fillId="36" borderId="11" xfId="0" applyFont="1" applyFill="1" applyBorder="1" applyAlignment="1" applyProtection="1">
      <alignment horizontal="center" vertical="center" wrapText="1"/>
      <protection locked="0"/>
    </xf>
    <xf numFmtId="0" fontId="92" fillId="36" borderId="12" xfId="0" applyFont="1" applyFill="1" applyBorder="1" applyAlignment="1" applyProtection="1">
      <alignment horizontal="center" vertical="center" wrapText="1"/>
      <protection locked="0"/>
    </xf>
    <xf numFmtId="0" fontId="92" fillId="0" borderId="19" xfId="0" applyFont="1" applyBorder="1" applyAlignment="1" applyProtection="1">
      <alignment horizontal="center" vertical="center" wrapText="1"/>
      <protection locked="0"/>
    </xf>
    <xf numFmtId="0" fontId="92" fillId="0" borderId="0" xfId="0" applyFont="1" applyBorder="1" applyAlignment="1" applyProtection="1">
      <alignment horizontal="center" vertical="center" wrapText="1"/>
      <protection locked="0"/>
    </xf>
    <xf numFmtId="0" fontId="92" fillId="36" borderId="19" xfId="0" applyFont="1" applyFill="1" applyBorder="1" applyAlignment="1" applyProtection="1">
      <alignment horizontal="center" vertical="center" wrapText="1"/>
      <protection locked="0"/>
    </xf>
    <xf numFmtId="0" fontId="92" fillId="36" borderId="52" xfId="0" applyFont="1" applyFill="1" applyBorder="1" applyAlignment="1" applyProtection="1">
      <alignment horizontal="center" vertical="center" wrapText="1"/>
      <protection locked="0"/>
    </xf>
    <xf numFmtId="0" fontId="92" fillId="0" borderId="52" xfId="0" applyFont="1" applyBorder="1" applyAlignment="1" applyProtection="1">
      <alignment horizontal="center" vertical="center" wrapText="1"/>
      <protection locked="0"/>
    </xf>
    <xf numFmtId="0" fontId="92" fillId="36" borderId="20" xfId="0" applyFont="1" applyFill="1" applyBorder="1" applyAlignment="1" applyProtection="1">
      <alignment horizontal="center" vertical="center" wrapText="1"/>
      <protection locked="0"/>
    </xf>
    <xf numFmtId="0" fontId="92" fillId="36" borderId="53" xfId="0" applyFont="1" applyFill="1" applyBorder="1" applyAlignment="1" applyProtection="1">
      <alignment horizontal="center" vertical="center" wrapText="1"/>
      <protection locked="0"/>
    </xf>
    <xf numFmtId="0" fontId="92" fillId="36" borderId="54" xfId="0" applyFont="1" applyFill="1" applyBorder="1" applyAlignment="1" applyProtection="1">
      <alignment horizontal="center" vertical="center" wrapText="1"/>
      <protection locked="0"/>
    </xf>
    <xf numFmtId="0" fontId="92" fillId="36" borderId="13" xfId="0" applyFont="1" applyFill="1" applyBorder="1" applyAlignment="1" applyProtection="1">
      <alignment horizontal="center" vertical="center" wrapText="1"/>
      <protection locked="0"/>
    </xf>
    <xf numFmtId="0" fontId="99" fillId="0" borderId="18" xfId="0" applyFont="1" applyBorder="1" applyAlignment="1" applyProtection="1">
      <alignment horizontal="center" vertical="center" wrapText="1"/>
      <protection locked="0"/>
    </xf>
    <xf numFmtId="0" fontId="99" fillId="0" borderId="19" xfId="0" applyFont="1" applyBorder="1" applyAlignment="1" applyProtection="1">
      <alignment horizontal="center" vertical="center" wrapText="1"/>
      <protection locked="0"/>
    </xf>
    <xf numFmtId="0" fontId="99" fillId="0" borderId="20" xfId="0" applyFont="1" applyBorder="1" applyAlignment="1" applyProtection="1">
      <alignment horizontal="center" vertical="center" wrapText="1"/>
      <protection locked="0"/>
    </xf>
    <xf numFmtId="0" fontId="84" fillId="36" borderId="18" xfId="0" applyFont="1" applyFill="1" applyBorder="1" applyAlignment="1" applyProtection="1">
      <alignment horizontal="center" vertical="center" wrapText="1"/>
      <protection locked="0"/>
    </xf>
    <xf numFmtId="0" fontId="89" fillId="0" borderId="18" xfId="0" applyFont="1" applyBorder="1" applyAlignment="1" applyProtection="1">
      <alignment horizontal="center" vertical="center" wrapText="1"/>
      <protection locked="0"/>
    </xf>
    <xf numFmtId="0" fontId="89" fillId="0" borderId="11" xfId="0" applyFont="1" applyBorder="1" applyAlignment="1" applyProtection="1">
      <alignment horizontal="center" vertical="center" wrapText="1"/>
      <protection locked="0"/>
    </xf>
    <xf numFmtId="0" fontId="83" fillId="36" borderId="19" xfId="0" applyFont="1" applyFill="1" applyBorder="1" applyAlignment="1" applyProtection="1">
      <alignment horizontal="center" vertical="center" wrapText="1"/>
      <protection locked="0"/>
    </xf>
    <xf numFmtId="0" fontId="84" fillId="36" borderId="19" xfId="0" applyFont="1" applyFill="1" applyBorder="1" applyAlignment="1" applyProtection="1">
      <alignment horizontal="center" vertical="center" wrapText="1"/>
      <protection locked="0"/>
    </xf>
    <xf numFmtId="0" fontId="84" fillId="36" borderId="20" xfId="0" applyFont="1" applyFill="1" applyBorder="1" applyAlignment="1" applyProtection="1">
      <alignment horizontal="center" vertical="center" wrapText="1"/>
      <protection locked="0"/>
    </xf>
    <xf numFmtId="0" fontId="84" fillId="36" borderId="10" xfId="0" applyFont="1" applyFill="1" applyBorder="1" applyAlignment="1" applyProtection="1">
      <alignment horizontal="center" vertical="center" wrapText="1"/>
      <protection locked="0"/>
    </xf>
    <xf numFmtId="0" fontId="71" fillId="0" borderId="11" xfId="0" applyFont="1" applyFill="1" applyBorder="1" applyAlignment="1" applyProtection="1">
      <alignment horizontal="left" vertical="center" wrapText="1"/>
      <protection locked="0"/>
    </xf>
    <xf numFmtId="0" fontId="71" fillId="0" borderId="0" xfId="0" applyFont="1" applyFill="1" applyBorder="1" applyAlignment="1" applyProtection="1">
      <alignment horizontal="left" vertical="center" wrapText="1"/>
      <protection locked="0"/>
    </xf>
    <xf numFmtId="0" fontId="71" fillId="0" borderId="11" xfId="0" applyFont="1" applyFill="1" applyBorder="1" applyAlignment="1" applyProtection="1">
      <alignment vertical="center" wrapText="1"/>
      <protection locked="0"/>
    </xf>
    <xf numFmtId="0" fontId="71" fillId="0" borderId="0" xfId="0" applyFont="1" applyFill="1" applyBorder="1" applyAlignment="1" applyProtection="1">
      <alignment vertical="center" wrapText="1"/>
      <protection locked="0"/>
    </xf>
    <xf numFmtId="0" fontId="100" fillId="0" borderId="55" xfId="0" applyFont="1" applyBorder="1" applyAlignment="1" applyProtection="1">
      <alignment horizontal="center" vertical="center" wrapText="1"/>
      <protection locked="0"/>
    </xf>
    <xf numFmtId="0" fontId="100" fillId="0" borderId="56" xfId="0" applyFont="1" applyBorder="1" applyAlignment="1" applyProtection="1">
      <alignment horizontal="center" vertical="center" wrapText="1"/>
      <protection locked="0"/>
    </xf>
    <xf numFmtId="0" fontId="100" fillId="0" borderId="57" xfId="0" applyFont="1" applyBorder="1" applyAlignment="1" applyProtection="1">
      <alignment horizontal="center" vertical="center" wrapText="1"/>
      <protection locked="0"/>
    </xf>
    <xf numFmtId="0" fontId="84" fillId="36" borderId="58" xfId="0" applyFont="1" applyFill="1" applyBorder="1" applyAlignment="1" applyProtection="1">
      <alignment horizontal="center" vertical="center" wrapText="1"/>
      <protection locked="0"/>
    </xf>
    <xf numFmtId="0" fontId="71" fillId="0" borderId="59" xfId="0" applyFont="1" applyFill="1" applyBorder="1" applyAlignment="1" applyProtection="1">
      <alignment horizontal="left" vertical="center" wrapText="1"/>
      <protection locked="0"/>
    </xf>
    <xf numFmtId="0" fontId="71" fillId="0" borderId="56" xfId="0" applyFont="1" applyFill="1" applyBorder="1" applyAlignment="1" applyProtection="1">
      <alignment horizontal="left" vertical="center" wrapText="1"/>
      <protection locked="0"/>
    </xf>
    <xf numFmtId="0" fontId="98" fillId="36" borderId="18" xfId="0" applyFont="1" applyFill="1" applyBorder="1" applyAlignment="1" applyProtection="1">
      <alignment horizontal="center" vertical="center" wrapText="1"/>
      <protection locked="0"/>
    </xf>
    <xf numFmtId="0" fontId="98" fillId="36" borderId="20" xfId="0" applyFont="1" applyFill="1" applyBorder="1" applyAlignment="1" applyProtection="1">
      <alignment horizontal="center" vertical="center" wrapText="1"/>
      <protection locked="0"/>
    </xf>
    <xf numFmtId="0" fontId="98" fillId="36" borderId="41" xfId="0" applyFont="1" applyFill="1" applyBorder="1" applyAlignment="1" applyProtection="1">
      <alignment horizontal="center" vertical="center" wrapText="1"/>
      <protection locked="0"/>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xdr:row>
      <xdr:rowOff>38100</xdr:rowOff>
    </xdr:from>
    <xdr:to>
      <xdr:col>5</xdr:col>
      <xdr:colOff>495300</xdr:colOff>
      <xdr:row>7</xdr:row>
      <xdr:rowOff>142875</xdr:rowOff>
    </xdr:to>
    <xdr:sp>
      <xdr:nvSpPr>
        <xdr:cNvPr id="1" name="Rectángulo 1"/>
        <xdr:cNvSpPr>
          <a:spLocks/>
        </xdr:cNvSpPr>
      </xdr:nvSpPr>
      <xdr:spPr>
        <a:xfrm>
          <a:off x="6686550" y="1190625"/>
          <a:ext cx="2638425" cy="676275"/>
        </a:xfrm>
        <a:prstGeom prst="rect">
          <a:avLst/>
        </a:prstGeom>
        <a:solidFill>
          <a:srgbClr val="92D050"/>
        </a:solidFill>
        <a:ln w="12700" cmpd="sng">
          <a:solidFill>
            <a:srgbClr val="41719C">
              <a:alpha val="98037"/>
            </a:srgbClr>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100" b="1" i="0" u="none" baseline="0">
              <a:solidFill>
                <a:srgbClr val="000000"/>
              </a:solidFill>
              <a:latin typeface="Calibri"/>
              <a:ea typeface="Calibri"/>
              <a:cs typeface="Calibri"/>
            </a:rPr>
            <a:t>Seleccionar de la lista </a:t>
          </a:r>
        </a:p>
      </xdr:txBody>
    </xdr:sp>
    <xdr:clientData/>
  </xdr:twoCellAnchor>
  <xdr:twoCellAnchor>
    <xdr:from>
      <xdr:col>2</xdr:col>
      <xdr:colOff>238125</xdr:colOff>
      <xdr:row>2</xdr:row>
      <xdr:rowOff>228600</xdr:rowOff>
    </xdr:from>
    <xdr:to>
      <xdr:col>3</xdr:col>
      <xdr:colOff>638175</xdr:colOff>
      <xdr:row>3</xdr:row>
      <xdr:rowOff>104775</xdr:rowOff>
    </xdr:to>
    <xdr:sp>
      <xdr:nvSpPr>
        <xdr:cNvPr id="2" name="Conector recto de flecha 3"/>
        <xdr:cNvSpPr>
          <a:spLocks/>
        </xdr:cNvSpPr>
      </xdr:nvSpPr>
      <xdr:spPr>
        <a:xfrm flipH="1" flipV="1">
          <a:off x="6781800" y="809625"/>
          <a:ext cx="1162050" cy="25717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2:J290"/>
  <sheetViews>
    <sheetView view="pageBreakPreview" zoomScale="60" zoomScalePageLayoutView="0" workbookViewId="0" topLeftCell="A1">
      <selection activeCell="A21" sqref="A21"/>
    </sheetView>
  </sheetViews>
  <sheetFormatPr defaultColWidth="11.421875" defaultRowHeight="15"/>
  <cols>
    <col min="1" max="1" width="37.57421875" style="0" customWidth="1"/>
    <col min="2" max="2" width="60.57421875" style="0" customWidth="1"/>
    <col min="9" max="9" width="0" style="79" hidden="1" customWidth="1"/>
    <col min="10" max="10" width="114.421875" style="79" hidden="1" customWidth="1"/>
    <col min="11" max="11" width="11.421875" style="79" customWidth="1"/>
  </cols>
  <sheetData>
    <row r="1" ht="15.75" thickBot="1"/>
    <row r="2" spans="1:2" ht="30" customHeight="1" thickBot="1">
      <c r="A2" s="80"/>
      <c r="B2" s="81" t="s">
        <v>477</v>
      </c>
    </row>
    <row r="3" spans="1:10" ht="30" customHeight="1" thickBot="1">
      <c r="A3" s="82" t="s">
        <v>476</v>
      </c>
      <c r="B3" s="83" t="s">
        <v>337</v>
      </c>
      <c r="J3" s="79" t="s">
        <v>475</v>
      </c>
    </row>
    <row r="4" ht="15">
      <c r="J4" s="79" t="s">
        <v>189</v>
      </c>
    </row>
    <row r="5" ht="15">
      <c r="J5" s="79" t="s">
        <v>190</v>
      </c>
    </row>
    <row r="6" ht="15">
      <c r="J6" s="79" t="s">
        <v>191</v>
      </c>
    </row>
    <row r="7" ht="15">
      <c r="J7" s="79" t="s">
        <v>192</v>
      </c>
    </row>
    <row r="8" ht="15">
      <c r="J8" s="79" t="s">
        <v>193</v>
      </c>
    </row>
    <row r="9" ht="15">
      <c r="J9" s="79" t="s">
        <v>194</v>
      </c>
    </row>
    <row r="10" ht="15">
      <c r="J10" s="79" t="s">
        <v>195</v>
      </c>
    </row>
    <row r="11" ht="15">
      <c r="J11" s="79" t="s">
        <v>196</v>
      </c>
    </row>
    <row r="12" ht="15">
      <c r="J12" s="79" t="s">
        <v>197</v>
      </c>
    </row>
    <row r="13" ht="15">
      <c r="J13" s="79" t="s">
        <v>198</v>
      </c>
    </row>
    <row r="14" ht="15">
      <c r="J14" s="79" t="s">
        <v>199</v>
      </c>
    </row>
    <row r="15" ht="15">
      <c r="J15" s="79" t="s">
        <v>200</v>
      </c>
    </row>
    <row r="16" ht="15">
      <c r="J16" s="79" t="s">
        <v>201</v>
      </c>
    </row>
    <row r="17" spans="5:10" ht="15">
      <c r="E17" s="174"/>
      <c r="J17" s="79" t="s">
        <v>202</v>
      </c>
    </row>
    <row r="18" ht="15">
      <c r="J18" s="79" t="s">
        <v>203</v>
      </c>
    </row>
    <row r="19" ht="15">
      <c r="J19" s="79" t="s">
        <v>204</v>
      </c>
    </row>
    <row r="20" ht="15">
      <c r="J20" s="79" t="s">
        <v>205</v>
      </c>
    </row>
    <row r="21" ht="15">
      <c r="J21" s="79" t="s">
        <v>206</v>
      </c>
    </row>
    <row r="22" ht="15">
      <c r="J22" s="79" t="s">
        <v>207</v>
      </c>
    </row>
    <row r="23" ht="15">
      <c r="J23" s="79" t="s">
        <v>208</v>
      </c>
    </row>
    <row r="24" ht="15">
      <c r="J24" s="79" t="s">
        <v>209</v>
      </c>
    </row>
    <row r="25" ht="15">
      <c r="J25" s="79" t="s">
        <v>210</v>
      </c>
    </row>
    <row r="26" ht="15">
      <c r="J26" s="79" t="s">
        <v>211</v>
      </c>
    </row>
    <row r="27" ht="15">
      <c r="J27" s="79" t="s">
        <v>212</v>
      </c>
    </row>
    <row r="28" ht="15">
      <c r="J28" s="79" t="s">
        <v>213</v>
      </c>
    </row>
    <row r="29" ht="15">
      <c r="J29" s="79" t="s">
        <v>214</v>
      </c>
    </row>
    <row r="30" ht="15">
      <c r="J30" s="79" t="s">
        <v>215</v>
      </c>
    </row>
    <row r="31" ht="15">
      <c r="J31" s="79" t="s">
        <v>216</v>
      </c>
    </row>
    <row r="32" ht="15">
      <c r="J32" s="79" t="s">
        <v>217</v>
      </c>
    </row>
    <row r="33" ht="15">
      <c r="J33" s="79" t="s">
        <v>218</v>
      </c>
    </row>
    <row r="34" ht="15">
      <c r="J34" s="79" t="s">
        <v>219</v>
      </c>
    </row>
    <row r="35" ht="15">
      <c r="J35" s="79" t="s">
        <v>220</v>
      </c>
    </row>
    <row r="36" ht="15">
      <c r="J36" s="79" t="s">
        <v>221</v>
      </c>
    </row>
    <row r="37" ht="15">
      <c r="J37" s="79" t="s">
        <v>222</v>
      </c>
    </row>
    <row r="38" ht="15">
      <c r="J38" s="79" t="s">
        <v>223</v>
      </c>
    </row>
    <row r="39" ht="15">
      <c r="J39" s="79" t="s">
        <v>224</v>
      </c>
    </row>
    <row r="40" ht="15">
      <c r="J40" s="79" t="s">
        <v>225</v>
      </c>
    </row>
    <row r="41" ht="15">
      <c r="J41" s="79" t="s">
        <v>226</v>
      </c>
    </row>
    <row r="42" ht="15">
      <c r="J42" s="79" t="s">
        <v>227</v>
      </c>
    </row>
    <row r="43" ht="15">
      <c r="J43" s="79" t="s">
        <v>228</v>
      </c>
    </row>
    <row r="44" ht="15">
      <c r="J44" s="79" t="s">
        <v>229</v>
      </c>
    </row>
    <row r="45" ht="15">
      <c r="J45" s="79" t="s">
        <v>230</v>
      </c>
    </row>
    <row r="46" ht="15">
      <c r="J46" s="79" t="s">
        <v>231</v>
      </c>
    </row>
    <row r="47" ht="15">
      <c r="J47" s="79" t="s">
        <v>232</v>
      </c>
    </row>
    <row r="48" ht="15">
      <c r="J48" s="79" t="s">
        <v>233</v>
      </c>
    </row>
    <row r="49" ht="15">
      <c r="J49" s="79" t="s">
        <v>234</v>
      </c>
    </row>
    <row r="50" ht="15">
      <c r="J50" s="79" t="s">
        <v>235</v>
      </c>
    </row>
    <row r="51" ht="15">
      <c r="J51" s="79" t="s">
        <v>236</v>
      </c>
    </row>
    <row r="52" ht="15">
      <c r="J52" s="79" t="s">
        <v>237</v>
      </c>
    </row>
    <row r="53" ht="15">
      <c r="J53" s="79" t="s">
        <v>238</v>
      </c>
    </row>
    <row r="54" ht="15">
      <c r="J54" s="79" t="s">
        <v>239</v>
      </c>
    </row>
    <row r="55" ht="15">
      <c r="J55" s="79" t="s">
        <v>240</v>
      </c>
    </row>
    <row r="56" ht="15">
      <c r="J56" s="79" t="s">
        <v>241</v>
      </c>
    </row>
    <row r="57" ht="15">
      <c r="J57" s="79" t="s">
        <v>242</v>
      </c>
    </row>
    <row r="58" ht="15">
      <c r="J58" s="79" t="s">
        <v>243</v>
      </c>
    </row>
    <row r="59" ht="15">
      <c r="J59" s="79" t="s">
        <v>244</v>
      </c>
    </row>
    <row r="60" ht="15">
      <c r="J60" s="79" t="s">
        <v>245</v>
      </c>
    </row>
    <row r="61" ht="15">
      <c r="J61" s="79" t="s">
        <v>246</v>
      </c>
    </row>
    <row r="62" ht="15">
      <c r="J62" s="79" t="s">
        <v>247</v>
      </c>
    </row>
    <row r="63" ht="15">
      <c r="J63" s="79" t="s">
        <v>248</v>
      </c>
    </row>
    <row r="64" ht="15">
      <c r="J64" s="79" t="s">
        <v>249</v>
      </c>
    </row>
    <row r="65" ht="15">
      <c r="J65" s="79" t="s">
        <v>250</v>
      </c>
    </row>
    <row r="66" ht="15">
      <c r="J66" s="79" t="s">
        <v>251</v>
      </c>
    </row>
    <row r="67" ht="15">
      <c r="J67" s="79" t="s">
        <v>252</v>
      </c>
    </row>
    <row r="68" ht="15">
      <c r="J68" s="79" t="s">
        <v>253</v>
      </c>
    </row>
    <row r="69" ht="15">
      <c r="J69" s="79" t="s">
        <v>254</v>
      </c>
    </row>
    <row r="70" ht="15">
      <c r="J70" s="79" t="s">
        <v>255</v>
      </c>
    </row>
    <row r="71" ht="15">
      <c r="J71" s="79" t="s">
        <v>256</v>
      </c>
    </row>
    <row r="72" ht="15">
      <c r="J72" s="79" t="s">
        <v>257</v>
      </c>
    </row>
    <row r="73" ht="15">
      <c r="J73" s="79" t="s">
        <v>258</v>
      </c>
    </row>
    <row r="74" ht="15">
      <c r="J74" s="79" t="s">
        <v>259</v>
      </c>
    </row>
    <row r="75" ht="15">
      <c r="J75" s="79" t="s">
        <v>260</v>
      </c>
    </row>
    <row r="76" ht="15">
      <c r="J76" s="79" t="s">
        <v>261</v>
      </c>
    </row>
    <row r="77" ht="15">
      <c r="J77" s="79" t="s">
        <v>262</v>
      </c>
    </row>
    <row r="78" ht="15">
      <c r="J78" s="79" t="s">
        <v>263</v>
      </c>
    </row>
    <row r="79" ht="15">
      <c r="J79" s="79" t="s">
        <v>264</v>
      </c>
    </row>
    <row r="80" ht="15">
      <c r="J80" s="79" t="s">
        <v>265</v>
      </c>
    </row>
    <row r="81" ht="15">
      <c r="J81" s="79" t="s">
        <v>266</v>
      </c>
    </row>
    <row r="82" ht="15">
      <c r="J82" s="79" t="s">
        <v>267</v>
      </c>
    </row>
    <row r="83" ht="15">
      <c r="J83" s="79" t="s">
        <v>268</v>
      </c>
    </row>
    <row r="84" ht="15">
      <c r="J84" s="79" t="s">
        <v>269</v>
      </c>
    </row>
    <row r="85" ht="15">
      <c r="J85" s="79" t="s">
        <v>270</v>
      </c>
    </row>
    <row r="86" ht="15">
      <c r="J86" s="79" t="s">
        <v>271</v>
      </c>
    </row>
    <row r="87" ht="15">
      <c r="J87" s="79" t="s">
        <v>272</v>
      </c>
    </row>
    <row r="88" ht="15">
      <c r="J88" s="79" t="s">
        <v>273</v>
      </c>
    </row>
    <row r="89" ht="15">
      <c r="J89" s="79" t="s">
        <v>274</v>
      </c>
    </row>
    <row r="90" ht="15">
      <c r="J90" s="79" t="s">
        <v>275</v>
      </c>
    </row>
    <row r="91" ht="15">
      <c r="J91" s="79" t="s">
        <v>276</v>
      </c>
    </row>
    <row r="92" ht="15">
      <c r="J92" s="79" t="s">
        <v>277</v>
      </c>
    </row>
    <row r="93" ht="15">
      <c r="J93" s="79" t="s">
        <v>278</v>
      </c>
    </row>
    <row r="94" ht="15">
      <c r="J94" s="79" t="s">
        <v>279</v>
      </c>
    </row>
    <row r="95" ht="15">
      <c r="J95" s="79" t="s">
        <v>280</v>
      </c>
    </row>
    <row r="96" ht="15">
      <c r="J96" s="79" t="s">
        <v>281</v>
      </c>
    </row>
    <row r="97" ht="15">
      <c r="J97" s="79" t="s">
        <v>282</v>
      </c>
    </row>
    <row r="98" ht="15">
      <c r="J98" s="79" t="s">
        <v>283</v>
      </c>
    </row>
    <row r="99" ht="15">
      <c r="J99" s="79" t="s">
        <v>284</v>
      </c>
    </row>
    <row r="100" ht="15">
      <c r="J100" s="79" t="s">
        <v>285</v>
      </c>
    </row>
    <row r="101" ht="15">
      <c r="J101" s="79" t="s">
        <v>286</v>
      </c>
    </row>
    <row r="102" ht="15">
      <c r="J102" s="79" t="s">
        <v>287</v>
      </c>
    </row>
    <row r="103" ht="15">
      <c r="J103" s="79" t="s">
        <v>288</v>
      </c>
    </row>
    <row r="104" ht="15">
      <c r="J104" s="79" t="s">
        <v>289</v>
      </c>
    </row>
    <row r="105" ht="15">
      <c r="J105" s="79" t="s">
        <v>290</v>
      </c>
    </row>
    <row r="106" ht="15">
      <c r="J106" s="79" t="s">
        <v>291</v>
      </c>
    </row>
    <row r="107" ht="15">
      <c r="J107" s="79" t="s">
        <v>292</v>
      </c>
    </row>
    <row r="108" ht="15">
      <c r="J108" s="79" t="s">
        <v>293</v>
      </c>
    </row>
    <row r="109" ht="15">
      <c r="J109" s="79" t="s">
        <v>294</v>
      </c>
    </row>
    <row r="110" ht="15">
      <c r="J110" s="79" t="s">
        <v>295</v>
      </c>
    </row>
    <row r="111" ht="15">
      <c r="J111" s="79" t="s">
        <v>296</v>
      </c>
    </row>
    <row r="112" ht="15">
      <c r="J112" s="79" t="s">
        <v>297</v>
      </c>
    </row>
    <row r="113" ht="15">
      <c r="J113" s="79" t="s">
        <v>298</v>
      </c>
    </row>
    <row r="114" ht="15">
      <c r="J114" s="79" t="s">
        <v>299</v>
      </c>
    </row>
    <row r="115" ht="15">
      <c r="J115" s="79" t="s">
        <v>300</v>
      </c>
    </row>
    <row r="116" ht="15">
      <c r="J116" s="79" t="s">
        <v>301</v>
      </c>
    </row>
    <row r="117" ht="15">
      <c r="J117" s="79" t="s">
        <v>302</v>
      </c>
    </row>
    <row r="118" ht="15">
      <c r="J118" s="79" t="s">
        <v>303</v>
      </c>
    </row>
    <row r="119" ht="15">
      <c r="J119" s="79" t="s">
        <v>304</v>
      </c>
    </row>
    <row r="120" ht="15">
      <c r="J120" s="79" t="s">
        <v>305</v>
      </c>
    </row>
    <row r="121" ht="15">
      <c r="J121" s="79" t="s">
        <v>306</v>
      </c>
    </row>
    <row r="122" ht="15">
      <c r="J122" s="79" t="s">
        <v>307</v>
      </c>
    </row>
    <row r="123" ht="15">
      <c r="J123" s="79" t="s">
        <v>308</v>
      </c>
    </row>
    <row r="124" ht="15">
      <c r="J124" s="79" t="s">
        <v>309</v>
      </c>
    </row>
    <row r="125" ht="15">
      <c r="J125" s="79" t="s">
        <v>310</v>
      </c>
    </row>
    <row r="126" ht="15">
      <c r="J126" s="79" t="s">
        <v>311</v>
      </c>
    </row>
    <row r="127" ht="15">
      <c r="J127" s="79" t="s">
        <v>312</v>
      </c>
    </row>
    <row r="128" ht="15">
      <c r="J128" s="79" t="s">
        <v>313</v>
      </c>
    </row>
    <row r="129" ht="15">
      <c r="J129" s="79" t="s">
        <v>314</v>
      </c>
    </row>
    <row r="130" ht="15">
      <c r="J130" s="79" t="s">
        <v>315</v>
      </c>
    </row>
    <row r="131" ht="15">
      <c r="J131" s="79" t="s">
        <v>316</v>
      </c>
    </row>
    <row r="132" ht="15">
      <c r="J132" s="79" t="s">
        <v>317</v>
      </c>
    </row>
    <row r="133" ht="15">
      <c r="J133" s="79" t="s">
        <v>318</v>
      </c>
    </row>
    <row r="134" ht="15">
      <c r="J134" s="79" t="s">
        <v>319</v>
      </c>
    </row>
    <row r="135" ht="15">
      <c r="J135" s="79" t="s">
        <v>320</v>
      </c>
    </row>
    <row r="136" ht="15">
      <c r="J136" s="79" t="s">
        <v>321</v>
      </c>
    </row>
    <row r="137" ht="15">
      <c r="J137" s="79" t="s">
        <v>322</v>
      </c>
    </row>
    <row r="138" ht="15">
      <c r="J138" s="79" t="s">
        <v>323</v>
      </c>
    </row>
    <row r="139" ht="15">
      <c r="J139" s="79" t="s">
        <v>324</v>
      </c>
    </row>
    <row r="140" ht="15">
      <c r="J140" s="79" t="s">
        <v>325</v>
      </c>
    </row>
    <row r="141" ht="15">
      <c r="J141" s="79" t="s">
        <v>326</v>
      </c>
    </row>
    <row r="142" ht="15">
      <c r="J142" s="79" t="s">
        <v>327</v>
      </c>
    </row>
    <row r="143" ht="15">
      <c r="J143" s="79" t="s">
        <v>328</v>
      </c>
    </row>
    <row r="144" ht="15">
      <c r="J144" s="79" t="s">
        <v>329</v>
      </c>
    </row>
    <row r="145" ht="15">
      <c r="J145" s="79" t="s">
        <v>330</v>
      </c>
    </row>
    <row r="146" ht="15">
      <c r="J146" s="79" t="s">
        <v>331</v>
      </c>
    </row>
    <row r="147" ht="15">
      <c r="J147" s="79" t="s">
        <v>332</v>
      </c>
    </row>
    <row r="148" ht="15">
      <c r="J148" s="79" t="s">
        <v>333</v>
      </c>
    </row>
    <row r="149" ht="15">
      <c r="J149" s="79" t="s">
        <v>334</v>
      </c>
    </row>
    <row r="150" ht="15">
      <c r="J150" s="79" t="s">
        <v>335</v>
      </c>
    </row>
    <row r="151" ht="15">
      <c r="J151" s="79" t="s">
        <v>336</v>
      </c>
    </row>
    <row r="152" ht="15">
      <c r="J152" s="79" t="s">
        <v>337</v>
      </c>
    </row>
    <row r="153" ht="15">
      <c r="J153" s="79" t="s">
        <v>338</v>
      </c>
    </row>
    <row r="154" ht="15">
      <c r="J154" s="79" t="s">
        <v>339</v>
      </c>
    </row>
    <row r="155" ht="15">
      <c r="J155" s="79" t="s">
        <v>340</v>
      </c>
    </row>
    <row r="156" ht="15">
      <c r="J156" s="79" t="s">
        <v>341</v>
      </c>
    </row>
    <row r="157" ht="15">
      <c r="J157" s="79" t="s">
        <v>342</v>
      </c>
    </row>
    <row r="158" ht="15">
      <c r="J158" s="79" t="s">
        <v>343</v>
      </c>
    </row>
    <row r="159" ht="15">
      <c r="J159" s="79" t="s">
        <v>344</v>
      </c>
    </row>
    <row r="160" ht="15">
      <c r="J160" s="79" t="s">
        <v>345</v>
      </c>
    </row>
    <row r="161" ht="15">
      <c r="J161" s="79" t="s">
        <v>346</v>
      </c>
    </row>
    <row r="162" ht="15">
      <c r="J162" s="79" t="s">
        <v>347</v>
      </c>
    </row>
    <row r="163" ht="15">
      <c r="J163" s="79" t="s">
        <v>348</v>
      </c>
    </row>
    <row r="164" ht="15">
      <c r="J164" s="79" t="s">
        <v>349</v>
      </c>
    </row>
    <row r="165" ht="15">
      <c r="J165" s="79" t="s">
        <v>350</v>
      </c>
    </row>
    <row r="166" ht="15">
      <c r="J166" s="79" t="s">
        <v>351</v>
      </c>
    </row>
    <row r="167" ht="15">
      <c r="J167" s="79" t="s">
        <v>352</v>
      </c>
    </row>
    <row r="168" ht="15">
      <c r="J168" s="79" t="s">
        <v>353</v>
      </c>
    </row>
    <row r="169" ht="15">
      <c r="J169" s="79" t="s">
        <v>354</v>
      </c>
    </row>
    <row r="170" ht="15">
      <c r="J170" s="79" t="s">
        <v>355</v>
      </c>
    </row>
    <row r="171" ht="15">
      <c r="J171" s="79" t="s">
        <v>356</v>
      </c>
    </row>
    <row r="172" ht="15">
      <c r="J172" s="79" t="s">
        <v>357</v>
      </c>
    </row>
    <row r="173" ht="15">
      <c r="J173" s="79" t="s">
        <v>358</v>
      </c>
    </row>
    <row r="174" ht="15">
      <c r="J174" s="79" t="s">
        <v>359</v>
      </c>
    </row>
    <row r="175" ht="15">
      <c r="J175" s="79" t="s">
        <v>360</v>
      </c>
    </row>
    <row r="176" ht="15">
      <c r="J176" s="79" t="s">
        <v>361</v>
      </c>
    </row>
    <row r="177" ht="15">
      <c r="J177" s="79" t="s">
        <v>362</v>
      </c>
    </row>
    <row r="178" ht="15">
      <c r="J178" s="79" t="s">
        <v>363</v>
      </c>
    </row>
    <row r="179" ht="15">
      <c r="J179" s="79" t="s">
        <v>364</v>
      </c>
    </row>
    <row r="180" ht="15">
      <c r="J180" s="79" t="s">
        <v>365</v>
      </c>
    </row>
    <row r="181" ht="15">
      <c r="J181" s="79" t="s">
        <v>366</v>
      </c>
    </row>
    <row r="182" ht="15">
      <c r="J182" s="79" t="s">
        <v>367</v>
      </c>
    </row>
    <row r="183" ht="15">
      <c r="J183" s="79" t="s">
        <v>368</v>
      </c>
    </row>
    <row r="184" ht="15">
      <c r="J184" s="79" t="s">
        <v>369</v>
      </c>
    </row>
    <row r="185" ht="15">
      <c r="J185" s="79" t="s">
        <v>370</v>
      </c>
    </row>
    <row r="186" ht="15">
      <c r="J186" s="79" t="s">
        <v>371</v>
      </c>
    </row>
    <row r="187" ht="15">
      <c r="J187" s="79" t="s">
        <v>372</v>
      </c>
    </row>
    <row r="188" ht="15">
      <c r="J188" s="79" t="s">
        <v>373</v>
      </c>
    </row>
    <row r="189" ht="15">
      <c r="J189" s="79" t="s">
        <v>374</v>
      </c>
    </row>
    <row r="190" ht="15">
      <c r="J190" s="79" t="s">
        <v>375</v>
      </c>
    </row>
    <row r="191" ht="15">
      <c r="J191" s="79" t="s">
        <v>376</v>
      </c>
    </row>
    <row r="192" ht="15">
      <c r="J192" s="79" t="s">
        <v>377</v>
      </c>
    </row>
    <row r="193" ht="15">
      <c r="J193" s="79" t="s">
        <v>378</v>
      </c>
    </row>
    <row r="194" ht="15">
      <c r="J194" s="79" t="s">
        <v>379</v>
      </c>
    </row>
    <row r="195" ht="15">
      <c r="J195" s="79" t="s">
        <v>380</v>
      </c>
    </row>
    <row r="196" ht="15">
      <c r="J196" s="79" t="s">
        <v>381</v>
      </c>
    </row>
    <row r="197" ht="15">
      <c r="J197" s="79" t="s">
        <v>382</v>
      </c>
    </row>
    <row r="198" ht="15">
      <c r="J198" s="79" t="s">
        <v>383</v>
      </c>
    </row>
    <row r="199" ht="15">
      <c r="J199" s="79" t="s">
        <v>384</v>
      </c>
    </row>
    <row r="200" ht="15">
      <c r="J200" s="79" t="s">
        <v>385</v>
      </c>
    </row>
    <row r="201" ht="15">
      <c r="J201" s="79" t="s">
        <v>386</v>
      </c>
    </row>
    <row r="202" ht="15">
      <c r="J202" s="79" t="s">
        <v>387</v>
      </c>
    </row>
    <row r="203" ht="15">
      <c r="J203" s="79" t="s">
        <v>388</v>
      </c>
    </row>
    <row r="204" ht="15">
      <c r="J204" s="79" t="s">
        <v>389</v>
      </c>
    </row>
    <row r="205" ht="15">
      <c r="J205" s="79" t="s">
        <v>390</v>
      </c>
    </row>
    <row r="206" ht="15">
      <c r="J206" s="79" t="s">
        <v>391</v>
      </c>
    </row>
    <row r="207" ht="15">
      <c r="J207" s="79" t="s">
        <v>392</v>
      </c>
    </row>
    <row r="208" ht="15">
      <c r="J208" s="79" t="s">
        <v>393</v>
      </c>
    </row>
    <row r="209" ht="15">
      <c r="J209" s="79" t="s">
        <v>394</v>
      </c>
    </row>
    <row r="210" ht="15">
      <c r="J210" s="79" t="s">
        <v>395</v>
      </c>
    </row>
    <row r="211" ht="15">
      <c r="J211" s="79" t="s">
        <v>396</v>
      </c>
    </row>
    <row r="212" ht="15">
      <c r="J212" s="79" t="s">
        <v>397</v>
      </c>
    </row>
    <row r="213" ht="15">
      <c r="J213" s="79" t="s">
        <v>398</v>
      </c>
    </row>
    <row r="214" ht="15">
      <c r="J214" s="79" t="s">
        <v>399</v>
      </c>
    </row>
    <row r="215" ht="15">
      <c r="J215" s="79" t="s">
        <v>400</v>
      </c>
    </row>
    <row r="216" ht="15">
      <c r="J216" s="79" t="s">
        <v>401</v>
      </c>
    </row>
    <row r="217" ht="15">
      <c r="J217" s="79" t="s">
        <v>402</v>
      </c>
    </row>
    <row r="218" ht="15">
      <c r="J218" s="79" t="s">
        <v>403</v>
      </c>
    </row>
    <row r="219" ht="15">
      <c r="J219" s="79" t="s">
        <v>404</v>
      </c>
    </row>
    <row r="220" ht="15">
      <c r="J220" s="79" t="s">
        <v>405</v>
      </c>
    </row>
    <row r="221" ht="15">
      <c r="J221" s="79" t="s">
        <v>406</v>
      </c>
    </row>
    <row r="222" ht="15">
      <c r="J222" s="79" t="s">
        <v>407</v>
      </c>
    </row>
    <row r="223" ht="15">
      <c r="J223" s="79" t="s">
        <v>408</v>
      </c>
    </row>
    <row r="224" ht="15">
      <c r="J224" s="79" t="s">
        <v>409</v>
      </c>
    </row>
    <row r="225" ht="15">
      <c r="J225" s="79" t="s">
        <v>410</v>
      </c>
    </row>
    <row r="226" ht="15">
      <c r="J226" s="79" t="s">
        <v>411</v>
      </c>
    </row>
    <row r="227" ht="15">
      <c r="J227" s="79" t="s">
        <v>412</v>
      </c>
    </row>
    <row r="228" ht="15">
      <c r="J228" s="79" t="s">
        <v>413</v>
      </c>
    </row>
    <row r="229" ht="15">
      <c r="J229" s="79" t="s">
        <v>414</v>
      </c>
    </row>
    <row r="230" ht="15">
      <c r="J230" s="79" t="s">
        <v>415</v>
      </c>
    </row>
    <row r="231" ht="15">
      <c r="J231" s="79" t="s">
        <v>416</v>
      </c>
    </row>
    <row r="232" ht="15">
      <c r="J232" s="79" t="s">
        <v>417</v>
      </c>
    </row>
    <row r="233" ht="15">
      <c r="J233" s="79" t="s">
        <v>418</v>
      </c>
    </row>
    <row r="234" ht="15">
      <c r="J234" s="79" t="s">
        <v>419</v>
      </c>
    </row>
    <row r="235" ht="15">
      <c r="J235" s="79" t="s">
        <v>420</v>
      </c>
    </row>
    <row r="236" ht="15">
      <c r="J236" s="79" t="s">
        <v>421</v>
      </c>
    </row>
    <row r="237" ht="15">
      <c r="J237" s="79" t="s">
        <v>422</v>
      </c>
    </row>
    <row r="238" ht="15">
      <c r="J238" s="79" t="s">
        <v>423</v>
      </c>
    </row>
    <row r="239" ht="15">
      <c r="J239" s="79" t="s">
        <v>424</v>
      </c>
    </row>
    <row r="240" ht="15">
      <c r="J240" s="79" t="s">
        <v>425</v>
      </c>
    </row>
    <row r="241" ht="15">
      <c r="J241" s="79" t="s">
        <v>426</v>
      </c>
    </row>
    <row r="242" ht="15">
      <c r="J242" s="79" t="s">
        <v>427</v>
      </c>
    </row>
    <row r="243" ht="15">
      <c r="J243" s="79" t="s">
        <v>428</v>
      </c>
    </row>
    <row r="244" ht="15">
      <c r="J244" s="79" t="s">
        <v>429</v>
      </c>
    </row>
    <row r="245" ht="15">
      <c r="J245" s="79" t="s">
        <v>430</v>
      </c>
    </row>
    <row r="246" ht="15">
      <c r="J246" s="79" t="s">
        <v>431</v>
      </c>
    </row>
    <row r="247" ht="15">
      <c r="J247" s="79" t="s">
        <v>432</v>
      </c>
    </row>
    <row r="248" ht="15">
      <c r="J248" s="79" t="s">
        <v>433</v>
      </c>
    </row>
    <row r="249" ht="15">
      <c r="J249" s="79" t="s">
        <v>434</v>
      </c>
    </row>
    <row r="250" ht="15">
      <c r="J250" s="79" t="s">
        <v>435</v>
      </c>
    </row>
    <row r="251" ht="15">
      <c r="J251" s="79" t="s">
        <v>436</v>
      </c>
    </row>
    <row r="252" ht="15">
      <c r="J252" s="79" t="s">
        <v>437</v>
      </c>
    </row>
    <row r="253" ht="15">
      <c r="J253" s="79" t="s">
        <v>438</v>
      </c>
    </row>
    <row r="254" ht="15">
      <c r="J254" s="79" t="s">
        <v>439</v>
      </c>
    </row>
    <row r="255" ht="15">
      <c r="J255" s="79" t="s">
        <v>440</v>
      </c>
    </row>
    <row r="256" ht="15">
      <c r="J256" s="79" t="s">
        <v>441</v>
      </c>
    </row>
    <row r="257" ht="15">
      <c r="J257" s="79" t="s">
        <v>442</v>
      </c>
    </row>
    <row r="258" ht="15">
      <c r="J258" s="79" t="s">
        <v>443</v>
      </c>
    </row>
    <row r="259" ht="15">
      <c r="J259" s="79" t="s">
        <v>444</v>
      </c>
    </row>
    <row r="260" ht="15">
      <c r="J260" s="79" t="s">
        <v>140</v>
      </c>
    </row>
    <row r="261" ht="15">
      <c r="J261" s="79" t="s">
        <v>445</v>
      </c>
    </row>
    <row r="262" ht="15">
      <c r="J262" s="79" t="s">
        <v>446</v>
      </c>
    </row>
    <row r="263" ht="15">
      <c r="J263" s="79" t="s">
        <v>447</v>
      </c>
    </row>
    <row r="264" ht="15">
      <c r="J264" s="79" t="s">
        <v>448</v>
      </c>
    </row>
    <row r="265" ht="15">
      <c r="J265" s="79" t="s">
        <v>449</v>
      </c>
    </row>
    <row r="266" ht="15">
      <c r="J266" s="79" t="s">
        <v>450</v>
      </c>
    </row>
    <row r="267" ht="15">
      <c r="J267" s="79" t="s">
        <v>451</v>
      </c>
    </row>
    <row r="268" ht="15">
      <c r="J268" s="79" t="s">
        <v>452</v>
      </c>
    </row>
    <row r="269" ht="15">
      <c r="J269" s="79" t="s">
        <v>453</v>
      </c>
    </row>
    <row r="270" ht="15">
      <c r="J270" s="79" t="s">
        <v>454</v>
      </c>
    </row>
    <row r="271" ht="15">
      <c r="J271" s="79" t="s">
        <v>455</v>
      </c>
    </row>
    <row r="272" ht="15">
      <c r="J272" s="79" t="s">
        <v>456</v>
      </c>
    </row>
    <row r="273" ht="15">
      <c r="J273" s="79" t="s">
        <v>457</v>
      </c>
    </row>
    <row r="274" ht="15">
      <c r="J274" s="79" t="s">
        <v>458</v>
      </c>
    </row>
    <row r="275" ht="15">
      <c r="J275" s="79" t="s">
        <v>459</v>
      </c>
    </row>
    <row r="276" ht="15">
      <c r="J276" s="79" t="s">
        <v>460</v>
      </c>
    </row>
    <row r="277" ht="15">
      <c r="J277" s="79" t="s">
        <v>461</v>
      </c>
    </row>
    <row r="278" ht="15">
      <c r="J278" s="79" t="s">
        <v>462</v>
      </c>
    </row>
    <row r="279" ht="15">
      <c r="J279" s="79" t="s">
        <v>463</v>
      </c>
    </row>
    <row r="280" ht="15">
      <c r="J280" s="79" t="s">
        <v>464</v>
      </c>
    </row>
    <row r="281" ht="15">
      <c r="J281" s="79" t="s">
        <v>465</v>
      </c>
    </row>
    <row r="282" ht="15">
      <c r="J282" s="79" t="s">
        <v>466</v>
      </c>
    </row>
    <row r="283" ht="15">
      <c r="J283" s="79" t="s">
        <v>467</v>
      </c>
    </row>
    <row r="284" ht="15">
      <c r="J284" s="79" t="s">
        <v>468</v>
      </c>
    </row>
    <row r="285" ht="15">
      <c r="J285" s="79" t="s">
        <v>469</v>
      </c>
    </row>
    <row r="286" ht="15">
      <c r="J286" s="79" t="s">
        <v>470</v>
      </c>
    </row>
    <row r="287" ht="15">
      <c r="J287" s="79" t="s">
        <v>471</v>
      </c>
    </row>
    <row r="288" ht="15">
      <c r="J288" s="79" t="s">
        <v>472</v>
      </c>
    </row>
    <row r="289" ht="15">
      <c r="J289" s="79" t="s">
        <v>473</v>
      </c>
    </row>
    <row r="290" ht="15">
      <c r="J290" s="79" t="s">
        <v>474</v>
      </c>
    </row>
  </sheetData>
  <sheetProtection/>
  <dataValidations count="1">
    <dataValidation type="list" allowBlank="1" showInputMessage="1" showErrorMessage="1" promptTitle="Seleccionar" sqref="B3">
      <formula1>$J$3:$J$290</formula1>
    </dataValidation>
  </dataValidations>
  <printOptions/>
  <pageMargins left="0.7" right="0.7" top="0.75" bottom="0.75" header="0.3" footer="0.3"/>
  <pageSetup horizontalDpi="600" verticalDpi="600" orientation="portrait" scale="92" r:id="rId2"/>
  <colBreaks count="1" manualBreakCount="1">
    <brk id="2" max="65535" man="1"/>
  </colBreaks>
  <drawing r:id="rId1"/>
</worksheet>
</file>

<file path=xl/worksheets/sheet10.xml><?xml version="1.0" encoding="utf-8"?>
<worksheet xmlns="http://schemas.openxmlformats.org/spreadsheetml/2006/main" xmlns:r="http://schemas.openxmlformats.org/officeDocument/2006/relationships">
  <dimension ref="A1:B8"/>
  <sheetViews>
    <sheetView view="pageBreakPreview" zoomScale="60" zoomScaleNormal="137" zoomScalePageLayoutView="0" workbookViewId="0" topLeftCell="A1">
      <selection activeCell="B6" sqref="B6"/>
    </sheetView>
  </sheetViews>
  <sheetFormatPr defaultColWidth="11.421875" defaultRowHeight="15"/>
  <cols>
    <col min="1" max="1" width="63.421875" style="3" customWidth="1"/>
    <col min="2" max="2" width="15.57421875" style="3" bestFit="1" customWidth="1"/>
    <col min="3" max="16384" width="11.421875" style="3" customWidth="1"/>
  </cols>
  <sheetData>
    <row r="1" ht="15.75" thickBot="1">
      <c r="A1" s="3" t="str">
        <f>'Ente Público'!B3</f>
        <v>Hospital General Dr. Manuel Gea González</v>
      </c>
    </row>
    <row r="2" spans="1:2" ht="15">
      <c r="A2" s="283" t="s">
        <v>131</v>
      </c>
      <c r="B2" s="284"/>
    </row>
    <row r="3" spans="1:2" ht="15.75" thickBot="1">
      <c r="A3" s="216"/>
      <c r="B3" s="285"/>
    </row>
    <row r="4" spans="1:2" ht="21.75" customHeight="1">
      <c r="A4" s="194" t="s">
        <v>487</v>
      </c>
      <c r="B4" s="70"/>
    </row>
    <row r="5" spans="1:2" ht="18.75" customHeight="1">
      <c r="A5" s="51" t="s">
        <v>486</v>
      </c>
      <c r="B5" s="70"/>
    </row>
    <row r="6" spans="1:2" ht="21.75" customHeight="1" thickBot="1">
      <c r="A6" s="51"/>
      <c r="B6" s="193">
        <f>_xlfn.IFERROR(B4/(B5*1.0718)*100,0)</f>
        <v>0</v>
      </c>
    </row>
    <row r="7" spans="1:2" ht="21.75" customHeight="1" thickBot="1">
      <c r="A7" s="286" t="s">
        <v>485</v>
      </c>
      <c r="B7" s="287"/>
    </row>
    <row r="8" spans="1:2" ht="24" customHeight="1">
      <c r="A8" s="286"/>
      <c r="B8" s="287"/>
    </row>
  </sheetData>
  <sheetProtection/>
  <mergeCells count="3">
    <mergeCell ref="A7:B7"/>
    <mergeCell ref="A2:B3"/>
    <mergeCell ref="A8:B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8" tint="0.5999900102615356"/>
  </sheetPr>
  <dimension ref="A1:B7"/>
  <sheetViews>
    <sheetView view="pageBreakPreview" zoomScale="60" zoomScaleNormal="158" zoomScalePageLayoutView="0" workbookViewId="0" topLeftCell="A1">
      <selection activeCell="B6" sqref="B6"/>
    </sheetView>
  </sheetViews>
  <sheetFormatPr defaultColWidth="11.421875" defaultRowHeight="15"/>
  <cols>
    <col min="1" max="1" width="58.140625" style="3" customWidth="1"/>
    <col min="2" max="2" width="15.57421875" style="3" bestFit="1" customWidth="1"/>
    <col min="3" max="16384" width="11.421875" style="3" customWidth="1"/>
  </cols>
  <sheetData>
    <row r="1" ht="15.75" thickBot="1">
      <c r="A1" s="175" t="str">
        <f>'Ente Público'!B3</f>
        <v>Hospital General Dr. Manuel Gea González</v>
      </c>
    </row>
    <row r="2" spans="1:2" ht="15">
      <c r="A2" s="283" t="s">
        <v>130</v>
      </c>
      <c r="B2" s="284"/>
    </row>
    <row r="3" spans="1:2" ht="15.75" thickBot="1">
      <c r="A3" s="216"/>
      <c r="B3" s="285"/>
    </row>
    <row r="4" spans="1:2" ht="15">
      <c r="A4" s="51" t="s">
        <v>484</v>
      </c>
      <c r="B4" s="70"/>
    </row>
    <row r="5" spans="1:2" ht="15">
      <c r="A5" s="51" t="s">
        <v>483</v>
      </c>
      <c r="B5" s="70"/>
    </row>
    <row r="6" spans="1:2" ht="15.75" thickBot="1">
      <c r="A6" s="52"/>
      <c r="B6" s="193">
        <f>_xlfn.IFERROR(B4/(B5*1.0718)*100,0)</f>
        <v>0</v>
      </c>
    </row>
    <row r="7" spans="1:2" ht="18.75" customHeight="1">
      <c r="A7" s="286" t="s">
        <v>485</v>
      </c>
      <c r="B7" s="287"/>
    </row>
  </sheetData>
  <sheetProtection/>
  <mergeCells count="2">
    <mergeCell ref="A2:B3"/>
    <mergeCell ref="A7:B7"/>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6"/>
  <sheetViews>
    <sheetView view="pageBreakPreview" zoomScale="60" zoomScaleNormal="147" zoomScalePageLayoutView="0" workbookViewId="0" topLeftCell="A1">
      <selection activeCell="B4" sqref="B4:B5"/>
    </sheetView>
  </sheetViews>
  <sheetFormatPr defaultColWidth="11.421875" defaultRowHeight="15"/>
  <cols>
    <col min="1" max="1" width="92.421875" style="3" customWidth="1"/>
    <col min="2" max="2" width="15.57421875" style="3" bestFit="1" customWidth="1"/>
    <col min="3" max="16384" width="11.421875" style="3" customWidth="1"/>
  </cols>
  <sheetData>
    <row r="1" ht="15.75" thickBot="1">
      <c r="A1" s="3" t="str">
        <f>'Ente Público'!B3</f>
        <v>Hospital General Dr. Manuel Gea González</v>
      </c>
    </row>
    <row r="2" spans="1:2" ht="15">
      <c r="A2" s="283" t="s">
        <v>129</v>
      </c>
      <c r="B2" s="284"/>
    </row>
    <row r="3" spans="1:2" ht="15.75" thickBot="1">
      <c r="A3" s="216"/>
      <c r="B3" s="285"/>
    </row>
    <row r="4" spans="1:2" ht="15">
      <c r="A4" s="51" t="s">
        <v>481</v>
      </c>
      <c r="B4" s="70">
        <v>96917778.02</v>
      </c>
    </row>
    <row r="5" spans="1:2" ht="15">
      <c r="A5" s="51" t="s">
        <v>482</v>
      </c>
      <c r="B5" s="70">
        <v>96917778.02</v>
      </c>
    </row>
    <row r="6" spans="1:2" ht="15.75" thickBot="1">
      <c r="A6" s="52"/>
      <c r="B6" s="72">
        <f>_xlfn.IFERROR(B4/B5*100,0)</f>
        <v>100</v>
      </c>
    </row>
  </sheetData>
  <sheetProtection/>
  <mergeCells count="1">
    <mergeCell ref="A2:B3"/>
  </mergeCells>
  <printOptions/>
  <pageMargins left="0.7" right="0.7" top="0.75" bottom="0.75" header="0.3" footer="0.3"/>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theme="8" tint="0.5999900102615356"/>
  </sheetPr>
  <dimension ref="A1:B6"/>
  <sheetViews>
    <sheetView view="pageBreakPreview" zoomScale="60" zoomScaleNormal="127" zoomScalePageLayoutView="0" workbookViewId="0" topLeftCell="A1">
      <selection activeCell="B6" sqref="B6"/>
    </sheetView>
  </sheetViews>
  <sheetFormatPr defaultColWidth="11.421875" defaultRowHeight="15"/>
  <cols>
    <col min="1" max="1" width="81.421875" style="3" customWidth="1"/>
    <col min="2" max="2" width="21.421875" style="3" customWidth="1"/>
    <col min="3" max="16384" width="11.421875" style="3" customWidth="1"/>
  </cols>
  <sheetData>
    <row r="1" ht="15.75" thickBot="1">
      <c r="A1" s="3" t="str">
        <f>'Ente Público'!B3</f>
        <v>Hospital General Dr. Manuel Gea González</v>
      </c>
    </row>
    <row r="2" spans="1:2" ht="15">
      <c r="A2" s="283" t="s">
        <v>134</v>
      </c>
      <c r="B2" s="284"/>
    </row>
    <row r="3" spans="1:2" ht="15.75" thickBot="1">
      <c r="A3" s="216"/>
      <c r="B3" s="285"/>
    </row>
    <row r="4" spans="1:2" ht="15">
      <c r="A4" s="51" t="s">
        <v>488</v>
      </c>
      <c r="B4" s="70"/>
    </row>
    <row r="5" spans="1:2" ht="15">
      <c r="A5" s="51" t="s">
        <v>482</v>
      </c>
      <c r="B5" s="70"/>
    </row>
    <row r="6" spans="1:2" ht="15.75" thickBot="1">
      <c r="A6" s="52"/>
      <c r="B6" s="72">
        <f>_xlfn.IFERROR(B4/B5*100,0)</f>
        <v>0</v>
      </c>
    </row>
  </sheetData>
  <sheetProtection/>
  <mergeCells count="1">
    <mergeCell ref="A2:B3"/>
  </mergeCells>
  <printOptions/>
  <pageMargins left="0.7" right="0.7" top="0.75" bottom="0.75" header="0.3" footer="0.3"/>
  <pageSetup horizontalDpi="600" verticalDpi="600" orientation="portrait" scale="88" r:id="rId1"/>
</worksheet>
</file>

<file path=xl/worksheets/sheet14.xml><?xml version="1.0" encoding="utf-8"?>
<worksheet xmlns="http://schemas.openxmlformats.org/spreadsheetml/2006/main" xmlns:r="http://schemas.openxmlformats.org/officeDocument/2006/relationships">
  <dimension ref="A1:B6"/>
  <sheetViews>
    <sheetView view="pageBreakPreview" zoomScale="60" zoomScaleNormal="141" zoomScalePageLayoutView="0" workbookViewId="0" topLeftCell="A1">
      <selection activeCell="B4" sqref="B4:B5"/>
    </sheetView>
  </sheetViews>
  <sheetFormatPr defaultColWidth="11.421875" defaultRowHeight="15"/>
  <cols>
    <col min="1" max="1" width="95.421875" style="3" customWidth="1"/>
    <col min="2" max="2" width="18.140625" style="3" customWidth="1"/>
    <col min="3" max="16384" width="11.421875" style="3" customWidth="1"/>
  </cols>
  <sheetData>
    <row r="1" ht="15.75" thickBot="1">
      <c r="A1" s="3" t="str">
        <f>'Ente Público'!B3</f>
        <v>Hospital General Dr. Manuel Gea González</v>
      </c>
    </row>
    <row r="2" spans="1:2" ht="15">
      <c r="A2" s="283" t="s">
        <v>135</v>
      </c>
      <c r="B2" s="284"/>
    </row>
    <row r="3" spans="1:2" ht="15.75" thickBot="1">
      <c r="A3" s="216"/>
      <c r="B3" s="285"/>
    </row>
    <row r="4" spans="1:2" ht="15">
      <c r="A4" s="51" t="s">
        <v>489</v>
      </c>
      <c r="B4" s="70">
        <v>76</v>
      </c>
    </row>
    <row r="5" spans="1:2" ht="15">
      <c r="A5" s="51" t="s">
        <v>490</v>
      </c>
      <c r="B5" s="70">
        <v>7</v>
      </c>
    </row>
    <row r="6" spans="1:2" ht="15.75" thickBot="1">
      <c r="A6" s="52"/>
      <c r="B6" s="71">
        <f>_xlfn.IFERROR(B4/B5,0)</f>
        <v>10.857142857142858</v>
      </c>
    </row>
  </sheetData>
  <sheetProtection/>
  <mergeCells count="1">
    <mergeCell ref="A2:B3"/>
  </mergeCells>
  <printOptions/>
  <pageMargins left="0.7" right="0.7" top="0.75" bottom="0.75" header="0.3" footer="0.3"/>
  <pageSetup horizontalDpi="600" verticalDpi="600" orientation="portrait" scale="79" r:id="rId1"/>
</worksheet>
</file>

<file path=xl/worksheets/sheet15.xml><?xml version="1.0" encoding="utf-8"?>
<worksheet xmlns="http://schemas.openxmlformats.org/spreadsheetml/2006/main" xmlns:r="http://schemas.openxmlformats.org/officeDocument/2006/relationships">
  <sheetPr>
    <tabColor theme="8" tint="0.5999900102615356"/>
  </sheetPr>
  <dimension ref="A1:B6"/>
  <sheetViews>
    <sheetView tabSelected="1" view="pageBreakPreview" zoomScale="141" zoomScaleNormal="141" zoomScaleSheetLayoutView="141" zoomScalePageLayoutView="0" workbookViewId="0" topLeftCell="A1">
      <selection activeCell="A16" sqref="A16"/>
    </sheetView>
  </sheetViews>
  <sheetFormatPr defaultColWidth="11.421875" defaultRowHeight="15"/>
  <cols>
    <col min="1" max="1" width="95.421875" style="3" customWidth="1"/>
    <col min="2" max="2" width="18.140625" style="3" customWidth="1"/>
    <col min="3" max="16384" width="11.421875" style="3" customWidth="1"/>
  </cols>
  <sheetData>
    <row r="1" ht="15.75" thickBot="1">
      <c r="A1" s="3" t="str">
        <f>'Ente Público'!B3</f>
        <v>Hospital General Dr. Manuel Gea González</v>
      </c>
    </row>
    <row r="2" spans="1:2" ht="15">
      <c r="A2" s="283" t="s">
        <v>136</v>
      </c>
      <c r="B2" s="284"/>
    </row>
    <row r="3" spans="1:2" ht="15.75" thickBot="1">
      <c r="A3" s="216"/>
      <c r="B3" s="285"/>
    </row>
    <row r="4" spans="1:2" ht="22.5" customHeight="1">
      <c r="A4" s="51" t="s">
        <v>138</v>
      </c>
      <c r="B4" s="70"/>
    </row>
    <row r="5" spans="1:2" ht="15">
      <c r="A5" s="51" t="s">
        <v>139</v>
      </c>
      <c r="B5" s="70"/>
    </row>
    <row r="6" spans="1:2" ht="15.75" thickBot="1">
      <c r="A6" s="52"/>
      <c r="B6" s="71">
        <f>_xlfn.IFERROR(B4/B5,0)</f>
        <v>0</v>
      </c>
    </row>
  </sheetData>
  <sheetProtection/>
  <mergeCells count="1">
    <mergeCell ref="A2:B3"/>
  </mergeCells>
  <printOptions/>
  <pageMargins left="0.7" right="0.7" top="0.75" bottom="0.75" header="0.3" footer="0.3"/>
  <pageSetup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Q287"/>
  <sheetViews>
    <sheetView view="pageBreakPreview" zoomScale="60" zoomScaleNormal="115" zoomScalePageLayoutView="0" workbookViewId="0" topLeftCell="A1">
      <selection activeCell="L27" sqref="L27"/>
    </sheetView>
  </sheetViews>
  <sheetFormatPr defaultColWidth="9.140625" defaultRowHeight="15"/>
  <cols>
    <col min="1" max="1" width="25.421875" style="3" customWidth="1"/>
    <col min="2" max="2" width="4.140625" style="3" customWidth="1"/>
    <col min="3" max="9" width="9.140625" style="3" customWidth="1"/>
    <col min="10" max="10" width="3.140625" style="3" customWidth="1"/>
    <col min="11" max="11" width="12.57421875" style="3" customWidth="1"/>
    <col min="12" max="13" width="9.140625" style="3" customWidth="1"/>
    <col min="14" max="14" width="10.421875" style="3" bestFit="1" customWidth="1"/>
    <col min="15" max="15" width="17.421875" style="3" bestFit="1" customWidth="1"/>
    <col min="16" max="16384" width="9.140625" style="3" customWidth="1"/>
  </cols>
  <sheetData>
    <row r="1" ht="15.75" thickBot="1">
      <c r="A1" s="3" t="str">
        <f>'Ente Público'!B3</f>
        <v>Hospital General Dr. Manuel Gea González</v>
      </c>
    </row>
    <row r="2" spans="1:17" s="59" customFormat="1" ht="15.75" customHeight="1" thickBot="1">
      <c r="A2" s="204" t="s">
        <v>0</v>
      </c>
      <c r="B2" s="205"/>
      <c r="C2" s="205"/>
      <c r="D2" s="205"/>
      <c r="E2" s="205"/>
      <c r="F2" s="205"/>
      <c r="G2" s="205"/>
      <c r="H2" s="205"/>
      <c r="I2" s="205"/>
      <c r="J2" s="205"/>
      <c r="K2" s="205"/>
      <c r="L2" s="205"/>
      <c r="M2" s="205"/>
      <c r="N2" s="205"/>
      <c r="O2" s="205"/>
      <c r="P2" s="205"/>
      <c r="Q2" s="206"/>
    </row>
    <row r="3" spans="1:17" ht="15" customHeight="1">
      <c r="A3" s="215" t="s">
        <v>1</v>
      </c>
      <c r="B3" s="217"/>
      <c r="C3" s="211" t="s">
        <v>2</v>
      </c>
      <c r="D3" s="211"/>
      <c r="E3" s="211"/>
      <c r="F3" s="211"/>
      <c r="G3" s="211"/>
      <c r="H3" s="211"/>
      <c r="I3" s="212"/>
      <c r="J3" s="218"/>
      <c r="K3" s="210" t="s">
        <v>4</v>
      </c>
      <c r="L3" s="211"/>
      <c r="M3" s="211"/>
      <c r="N3" s="211"/>
      <c r="O3" s="211"/>
      <c r="P3" s="211"/>
      <c r="Q3" s="212"/>
    </row>
    <row r="4" spans="1:17" ht="18.75" customHeight="1" thickBot="1">
      <c r="A4" s="215"/>
      <c r="B4" s="217"/>
      <c r="C4" s="211" t="s">
        <v>3</v>
      </c>
      <c r="D4" s="211"/>
      <c r="E4" s="211"/>
      <c r="F4" s="211"/>
      <c r="G4" s="211"/>
      <c r="H4" s="211"/>
      <c r="I4" s="212"/>
      <c r="J4" s="218"/>
      <c r="K4" s="210"/>
      <c r="L4" s="211"/>
      <c r="M4" s="211"/>
      <c r="N4" s="211"/>
      <c r="O4" s="211"/>
      <c r="P4" s="211"/>
      <c r="Q4" s="212"/>
    </row>
    <row r="5" spans="1:17" ht="15.75" customHeight="1" thickBot="1">
      <c r="A5" s="215"/>
      <c r="B5" s="146"/>
      <c r="C5" s="219" t="s">
        <v>156</v>
      </c>
      <c r="D5" s="221" t="s">
        <v>5</v>
      </c>
      <c r="E5" s="221"/>
      <c r="F5" s="221"/>
      <c r="G5" s="221"/>
      <c r="H5" s="221"/>
      <c r="I5" s="222"/>
      <c r="J5" s="4"/>
      <c r="K5" s="223" t="s">
        <v>167</v>
      </c>
      <c r="L5" s="213" t="s">
        <v>6</v>
      </c>
      <c r="M5" s="213"/>
      <c r="N5" s="213"/>
      <c r="O5" s="213"/>
      <c r="P5" s="213"/>
      <c r="Q5" s="214"/>
    </row>
    <row r="6" spans="1:17" ht="25.5" thickBot="1">
      <c r="A6" s="216"/>
      <c r="B6" s="147"/>
      <c r="C6" s="220"/>
      <c r="D6" s="148" t="s">
        <v>150</v>
      </c>
      <c r="E6" s="148" t="s">
        <v>151</v>
      </c>
      <c r="F6" s="148" t="s">
        <v>152</v>
      </c>
      <c r="G6" s="148" t="s">
        <v>153</v>
      </c>
      <c r="H6" s="148" t="s">
        <v>154</v>
      </c>
      <c r="I6" s="149" t="s">
        <v>155</v>
      </c>
      <c r="J6" s="5"/>
      <c r="K6" s="224"/>
      <c r="L6" s="84" t="s">
        <v>169</v>
      </c>
      <c r="M6" s="84" t="s">
        <v>168</v>
      </c>
      <c r="N6" s="84" t="s">
        <v>170</v>
      </c>
      <c r="O6" s="84" t="s">
        <v>171</v>
      </c>
      <c r="P6" s="84" t="s">
        <v>172</v>
      </c>
      <c r="Q6" s="104" t="s">
        <v>155</v>
      </c>
    </row>
    <row r="7" spans="1:17" ht="15.75" thickBot="1">
      <c r="A7" s="105" t="s">
        <v>7</v>
      </c>
      <c r="B7" s="106"/>
      <c r="C7" s="191">
        <f>C8+C13</f>
        <v>77.60753099999998</v>
      </c>
      <c r="D7" s="191">
        <f aca="true" t="shared" si="0" ref="D7:I7">D8+D13</f>
        <v>70.57660000000001</v>
      </c>
      <c r="E7" s="191">
        <f t="shared" si="0"/>
        <v>56.06137899999999</v>
      </c>
      <c r="F7" s="172">
        <f t="shared" si="0"/>
        <v>0</v>
      </c>
      <c r="G7" s="172">
        <f t="shared" si="0"/>
        <v>0</v>
      </c>
      <c r="H7" s="172">
        <f t="shared" si="0"/>
        <v>0</v>
      </c>
      <c r="I7" s="173">
        <f t="shared" si="0"/>
        <v>0</v>
      </c>
      <c r="J7" s="6"/>
      <c r="K7" s="150"/>
      <c r="L7" s="151">
        <f>_xlfn.IFERROR((D7)/(C7*1.0397)-1,0)</f>
        <v>-0.12532075471821802</v>
      </c>
      <c r="M7" s="151">
        <f>_xlfn.IFERROR((E7)/(D7*1.031)-1,0)</f>
        <v>-0.22955014369058635</v>
      </c>
      <c r="N7" s="151"/>
      <c r="O7" s="151"/>
      <c r="P7" s="151"/>
      <c r="Q7" s="152"/>
    </row>
    <row r="8" spans="1:17" ht="18.75" thickBot="1">
      <c r="A8" s="33" t="s">
        <v>8</v>
      </c>
      <c r="B8" s="48"/>
      <c r="C8" s="192">
        <f aca="true" t="shared" si="1" ref="C8:I8">SUM(C9:C12)</f>
        <v>77.60753099999998</v>
      </c>
      <c r="D8" s="192">
        <f t="shared" si="1"/>
        <v>70.57660000000001</v>
      </c>
      <c r="E8" s="192">
        <f t="shared" si="1"/>
        <v>56.06137899999999</v>
      </c>
      <c r="F8" s="144">
        <f t="shared" si="1"/>
        <v>0</v>
      </c>
      <c r="G8" s="144">
        <f t="shared" si="1"/>
        <v>0</v>
      </c>
      <c r="H8" s="144">
        <f t="shared" si="1"/>
        <v>0</v>
      </c>
      <c r="I8" s="145">
        <f t="shared" si="1"/>
        <v>0</v>
      </c>
      <c r="J8" s="6"/>
      <c r="K8" s="160"/>
      <c r="L8" s="151">
        <f>_xlfn.IFERROR((D8)/(C8*1.0397)-1,0)</f>
        <v>-0.12532075471821802</v>
      </c>
      <c r="M8" s="151">
        <f>_xlfn.IFERROR((E8)/(D8*1.031)-1,0)</f>
        <v>-0.22955014369058635</v>
      </c>
      <c r="N8" s="158"/>
      <c r="O8" s="158"/>
      <c r="P8" s="158"/>
      <c r="Q8" s="159"/>
    </row>
    <row r="9" spans="1:17" ht="15">
      <c r="A9" s="7" t="s">
        <v>9</v>
      </c>
      <c r="B9" s="164"/>
      <c r="C9" s="188">
        <v>2.0123889999999998</v>
      </c>
      <c r="D9" s="188">
        <v>0</v>
      </c>
      <c r="E9" s="188">
        <v>0</v>
      </c>
      <c r="F9" s="165"/>
      <c r="G9" s="165"/>
      <c r="H9" s="165"/>
      <c r="I9" s="166"/>
      <c r="J9" s="6"/>
      <c r="K9" s="161"/>
      <c r="L9" s="151">
        <f aca="true" t="shared" si="2" ref="L9:L16">_xlfn.IFERROR((D9)/(C9*1.0397)-1,0)</f>
        <v>-1</v>
      </c>
      <c r="M9" s="151">
        <f aca="true" t="shared" si="3" ref="M9:M16">_xlfn.IFERROR((E9)/(D9*1.031)-1,0)</f>
        <v>0</v>
      </c>
      <c r="N9" s="162"/>
      <c r="O9" s="162"/>
      <c r="P9" s="162"/>
      <c r="Q9" s="163"/>
    </row>
    <row r="10" spans="1:17" ht="15">
      <c r="A10" s="7" t="s">
        <v>10</v>
      </c>
      <c r="B10" s="164"/>
      <c r="C10" s="188">
        <v>75.59514199999998</v>
      </c>
      <c r="D10" s="188">
        <v>70.57660000000001</v>
      </c>
      <c r="E10" s="188">
        <v>56.06137899999999</v>
      </c>
      <c r="F10" s="165"/>
      <c r="G10" s="165"/>
      <c r="H10" s="165"/>
      <c r="I10" s="166"/>
      <c r="J10" s="6"/>
      <c r="K10" s="161"/>
      <c r="L10" s="162">
        <f t="shared" si="2"/>
        <v>-0.10203625726025489</v>
      </c>
      <c r="M10" s="162">
        <f t="shared" si="3"/>
        <v>-0.22955014369058635</v>
      </c>
      <c r="N10" s="162"/>
      <c r="O10" s="162"/>
      <c r="P10" s="162"/>
      <c r="Q10" s="163"/>
    </row>
    <row r="11" spans="1:17" ht="15">
      <c r="A11" s="7" t="s">
        <v>11</v>
      </c>
      <c r="B11" s="164"/>
      <c r="C11" s="188"/>
      <c r="D11" s="188"/>
      <c r="E11" s="188"/>
      <c r="F11" s="165"/>
      <c r="G11" s="165"/>
      <c r="H11" s="165"/>
      <c r="I11" s="166"/>
      <c r="J11" s="6"/>
      <c r="K11" s="161"/>
      <c r="L11" s="162">
        <f t="shared" si="2"/>
        <v>0</v>
      </c>
      <c r="M11" s="162">
        <f t="shared" si="3"/>
        <v>0</v>
      </c>
      <c r="N11" s="162"/>
      <c r="O11" s="162"/>
      <c r="P11" s="162"/>
      <c r="Q11" s="163"/>
    </row>
    <row r="12" spans="1:17" ht="15.75" thickBot="1">
      <c r="A12" s="7" t="s">
        <v>12</v>
      </c>
      <c r="B12" s="164"/>
      <c r="C12" s="188"/>
      <c r="D12" s="188"/>
      <c r="E12" s="188"/>
      <c r="F12" s="165"/>
      <c r="G12" s="165"/>
      <c r="H12" s="165"/>
      <c r="I12" s="166"/>
      <c r="J12" s="6"/>
      <c r="K12" s="161"/>
      <c r="L12" s="162">
        <f t="shared" si="2"/>
        <v>0</v>
      </c>
      <c r="M12" s="162">
        <f t="shared" si="3"/>
        <v>0</v>
      </c>
      <c r="N12" s="162"/>
      <c r="O12" s="162"/>
      <c r="P12" s="162"/>
      <c r="Q12" s="163"/>
    </row>
    <row r="13" spans="1:17" ht="18.75" thickBot="1">
      <c r="A13" s="117" t="s">
        <v>13</v>
      </c>
      <c r="B13" s="118"/>
      <c r="C13" s="156">
        <f aca="true" t="shared" si="4" ref="C13:I13">SUM(C14:C16)</f>
        <v>0</v>
      </c>
      <c r="D13" s="156">
        <f t="shared" si="4"/>
        <v>0</v>
      </c>
      <c r="E13" s="156">
        <f t="shared" si="4"/>
        <v>0</v>
      </c>
      <c r="F13" s="156">
        <f t="shared" si="4"/>
        <v>0</v>
      </c>
      <c r="G13" s="156">
        <f t="shared" si="4"/>
        <v>0</v>
      </c>
      <c r="H13" s="156">
        <f t="shared" si="4"/>
        <v>0</v>
      </c>
      <c r="I13" s="167">
        <f t="shared" si="4"/>
        <v>0</v>
      </c>
      <c r="J13" s="157"/>
      <c r="K13" s="160"/>
      <c r="L13" s="151">
        <f>_xlfn.IFERROR((D13)/(C13*1.0397)-1,0)</f>
        <v>0</v>
      </c>
      <c r="M13" s="151">
        <f>_xlfn.IFERROR((E13)/(D13*1.031)-1,0)</f>
        <v>0</v>
      </c>
      <c r="N13" s="158"/>
      <c r="O13" s="158"/>
      <c r="P13" s="158"/>
      <c r="Q13" s="159"/>
    </row>
    <row r="14" spans="1:17" ht="15">
      <c r="A14" s="7" t="s">
        <v>14</v>
      </c>
      <c r="B14" s="164"/>
      <c r="C14" s="189"/>
      <c r="D14" s="189"/>
      <c r="E14" s="189"/>
      <c r="F14" s="168"/>
      <c r="G14" s="168"/>
      <c r="H14" s="168"/>
      <c r="I14" s="169"/>
      <c r="J14" s="6"/>
      <c r="K14" s="161"/>
      <c r="L14" s="151">
        <f t="shared" si="2"/>
        <v>0</v>
      </c>
      <c r="M14" s="151">
        <f t="shared" si="3"/>
        <v>0</v>
      </c>
      <c r="N14" s="162"/>
      <c r="O14" s="162"/>
      <c r="P14" s="162"/>
      <c r="Q14" s="163"/>
    </row>
    <row r="15" spans="1:17" ht="15">
      <c r="A15" s="7" t="s">
        <v>11</v>
      </c>
      <c r="B15" s="164"/>
      <c r="C15" s="189"/>
      <c r="D15" s="189"/>
      <c r="E15" s="189"/>
      <c r="F15" s="168"/>
      <c r="G15" s="168"/>
      <c r="H15" s="168"/>
      <c r="I15" s="169"/>
      <c r="J15" s="6"/>
      <c r="K15" s="161"/>
      <c r="L15" s="162">
        <f t="shared" si="2"/>
        <v>0</v>
      </c>
      <c r="M15" s="162">
        <f t="shared" si="3"/>
        <v>0</v>
      </c>
      <c r="N15" s="162"/>
      <c r="O15" s="162"/>
      <c r="P15" s="162"/>
      <c r="Q15" s="163"/>
    </row>
    <row r="16" spans="1:17" ht="15.75" thickBot="1">
      <c r="A16" s="8" t="s">
        <v>15</v>
      </c>
      <c r="B16" s="9"/>
      <c r="C16" s="190"/>
      <c r="D16" s="190"/>
      <c r="E16" s="190"/>
      <c r="F16" s="170"/>
      <c r="G16" s="170"/>
      <c r="H16" s="170"/>
      <c r="I16" s="171"/>
      <c r="J16" s="10"/>
      <c r="K16" s="153"/>
      <c r="L16" s="154">
        <f t="shared" si="2"/>
        <v>0</v>
      </c>
      <c r="M16" s="154">
        <f t="shared" si="3"/>
        <v>0</v>
      </c>
      <c r="N16" s="154"/>
      <c r="O16" s="154"/>
      <c r="P16" s="154"/>
      <c r="Q16" s="155"/>
    </row>
    <row r="17" spans="1:17" ht="45.75" customHeight="1">
      <c r="A17" s="207" t="s">
        <v>137</v>
      </c>
      <c r="B17" s="208"/>
      <c r="C17" s="208"/>
      <c r="D17" s="208"/>
      <c r="E17" s="208"/>
      <c r="F17" s="208"/>
      <c r="G17" s="208"/>
      <c r="H17" s="208"/>
      <c r="I17" s="208"/>
      <c r="J17" s="208"/>
      <c r="K17" s="209"/>
      <c r="L17" s="209"/>
      <c r="M17" s="209"/>
      <c r="N17" s="209"/>
      <c r="O17" s="209"/>
      <c r="P17" s="209"/>
      <c r="Q17" s="209"/>
    </row>
    <row r="287" spans="14:16" ht="15">
      <c r="N287" s="3">
        <v>45</v>
      </c>
      <c r="P287" s="3" t="s">
        <v>140</v>
      </c>
    </row>
  </sheetData>
  <sheetProtection/>
  <mergeCells count="12">
    <mergeCell ref="A2:Q2"/>
    <mergeCell ref="A17:Q17"/>
    <mergeCell ref="K3:Q4"/>
    <mergeCell ref="L5:Q5"/>
    <mergeCell ref="A3:A6"/>
    <mergeCell ref="B3:B4"/>
    <mergeCell ref="C3:I3"/>
    <mergeCell ref="C4:I4"/>
    <mergeCell ref="J3:J4"/>
    <mergeCell ref="C5:C6"/>
    <mergeCell ref="D5:I5"/>
    <mergeCell ref="K5:K6"/>
  </mergeCells>
  <printOptions/>
  <pageMargins left="0.7" right="0.7" top="0.75" bottom="0.75" header="0.3" footer="0.3"/>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T85"/>
  <sheetViews>
    <sheetView view="pageBreakPreview" zoomScale="40" zoomScaleNormal="85" zoomScaleSheetLayoutView="40" zoomScalePageLayoutView="0" workbookViewId="0" topLeftCell="A58">
      <selection activeCell="R71" sqref="R71"/>
    </sheetView>
  </sheetViews>
  <sheetFormatPr defaultColWidth="11.421875" defaultRowHeight="15"/>
  <cols>
    <col min="1" max="1" width="28.8515625" style="3" customWidth="1"/>
    <col min="2" max="2" width="3.421875" style="3" customWidth="1"/>
    <col min="3" max="8" width="11.421875" style="3" customWidth="1"/>
    <col min="9" max="9" width="9.140625" style="3" customWidth="1"/>
    <col min="10" max="10" width="4.8515625" style="3" customWidth="1"/>
    <col min="11" max="16" width="11.421875" style="3" customWidth="1"/>
    <col min="17" max="17" width="9.140625" style="3" customWidth="1"/>
    <col min="18" max="18" width="50.00390625" style="3" customWidth="1"/>
    <col min="19" max="19" width="11.421875" style="3" customWidth="1"/>
    <col min="20" max="20" width="11.421875" style="55" customWidth="1"/>
    <col min="21" max="16384" width="11.421875" style="3" customWidth="1"/>
  </cols>
  <sheetData>
    <row r="1" ht="15.75" thickBot="1">
      <c r="A1" s="3" t="str">
        <f>'Ente Público'!B3</f>
        <v>Hospital General Dr. Manuel Gea González</v>
      </c>
    </row>
    <row r="2" spans="1:18" ht="15.75" thickBot="1">
      <c r="A2" s="204" t="s">
        <v>16</v>
      </c>
      <c r="B2" s="205"/>
      <c r="C2" s="205"/>
      <c r="D2" s="205"/>
      <c r="E2" s="205"/>
      <c r="F2" s="205"/>
      <c r="G2" s="205"/>
      <c r="H2" s="205"/>
      <c r="I2" s="205"/>
      <c r="J2" s="205"/>
      <c r="K2" s="205"/>
      <c r="L2" s="205"/>
      <c r="M2" s="205"/>
      <c r="N2" s="205"/>
      <c r="O2" s="205"/>
      <c r="P2" s="205"/>
      <c r="Q2" s="205"/>
      <c r="R2" s="206"/>
    </row>
    <row r="3" spans="1:20" s="11" customFormat="1" ht="12" customHeight="1" thickBot="1">
      <c r="A3" s="241" t="s">
        <v>164</v>
      </c>
      <c r="B3" s="237"/>
      <c r="C3" s="238" t="s">
        <v>17</v>
      </c>
      <c r="D3" s="238"/>
      <c r="E3" s="238"/>
      <c r="F3" s="238"/>
      <c r="G3" s="238"/>
      <c r="H3" s="238"/>
      <c r="I3" s="238"/>
      <c r="J3" s="239"/>
      <c r="K3" s="238" t="s">
        <v>165</v>
      </c>
      <c r="L3" s="238"/>
      <c r="M3" s="238"/>
      <c r="N3" s="238"/>
      <c r="O3" s="238"/>
      <c r="P3" s="238"/>
      <c r="Q3" s="238"/>
      <c r="R3" s="227" t="s">
        <v>166</v>
      </c>
      <c r="T3" s="55"/>
    </row>
    <row r="4" spans="1:20" s="11" customFormat="1" ht="18.75" customHeight="1" thickBot="1">
      <c r="A4" s="242"/>
      <c r="B4" s="233"/>
      <c r="C4" s="238" t="s">
        <v>3</v>
      </c>
      <c r="D4" s="238"/>
      <c r="E4" s="238"/>
      <c r="F4" s="238"/>
      <c r="G4" s="238"/>
      <c r="H4" s="238"/>
      <c r="I4" s="238"/>
      <c r="J4" s="240"/>
      <c r="K4" s="244"/>
      <c r="L4" s="244"/>
      <c r="M4" s="244"/>
      <c r="N4" s="244"/>
      <c r="O4" s="244"/>
      <c r="P4" s="244"/>
      <c r="Q4" s="244"/>
      <c r="R4" s="228"/>
      <c r="T4" s="55"/>
    </row>
    <row r="5" spans="1:20" s="11" customFormat="1" ht="10.5" customHeight="1" thickBot="1">
      <c r="A5" s="242"/>
      <c r="B5" s="77"/>
      <c r="C5" s="230" t="s">
        <v>157</v>
      </c>
      <c r="D5" s="226" t="s">
        <v>5</v>
      </c>
      <c r="E5" s="226"/>
      <c r="F5" s="226"/>
      <c r="G5" s="226"/>
      <c r="H5" s="226"/>
      <c r="I5" s="226"/>
      <c r="J5" s="35"/>
      <c r="K5" s="230" t="s">
        <v>146</v>
      </c>
      <c r="L5" s="226" t="s">
        <v>6</v>
      </c>
      <c r="M5" s="226"/>
      <c r="N5" s="226"/>
      <c r="O5" s="226"/>
      <c r="P5" s="226"/>
      <c r="Q5" s="226"/>
      <c r="R5" s="228"/>
      <c r="T5" s="55"/>
    </row>
    <row r="6" spans="1:20" s="11" customFormat="1" ht="9">
      <c r="A6" s="242"/>
      <c r="B6" s="233"/>
      <c r="C6" s="231"/>
      <c r="D6" s="73" t="s">
        <v>18</v>
      </c>
      <c r="E6" s="73" t="s">
        <v>19</v>
      </c>
      <c r="F6" s="73" t="s">
        <v>20</v>
      </c>
      <c r="G6" s="73" t="s">
        <v>21</v>
      </c>
      <c r="H6" s="73" t="s">
        <v>22</v>
      </c>
      <c r="I6" s="73" t="s">
        <v>23</v>
      </c>
      <c r="J6" s="235"/>
      <c r="K6" s="231"/>
      <c r="L6" s="73" t="s">
        <v>24</v>
      </c>
      <c r="M6" s="73" t="s">
        <v>19</v>
      </c>
      <c r="N6" s="73" t="s">
        <v>20</v>
      </c>
      <c r="O6" s="73" t="s">
        <v>21</v>
      </c>
      <c r="P6" s="73" t="s">
        <v>22</v>
      </c>
      <c r="Q6" s="73" t="s">
        <v>23</v>
      </c>
      <c r="R6" s="228"/>
      <c r="T6" s="55"/>
    </row>
    <row r="7" spans="1:20" s="11" customFormat="1" ht="9.75" thickBot="1">
      <c r="A7" s="243"/>
      <c r="B7" s="234"/>
      <c r="C7" s="232"/>
      <c r="D7" s="84" t="s">
        <v>158</v>
      </c>
      <c r="E7" s="84" t="s">
        <v>159</v>
      </c>
      <c r="F7" s="84" t="s">
        <v>160</v>
      </c>
      <c r="G7" s="84" t="s">
        <v>161</v>
      </c>
      <c r="H7" s="84" t="s">
        <v>162</v>
      </c>
      <c r="I7" s="84" t="s">
        <v>163</v>
      </c>
      <c r="J7" s="236"/>
      <c r="K7" s="232"/>
      <c r="L7" s="84" t="s">
        <v>147</v>
      </c>
      <c r="M7" s="84" t="s">
        <v>141</v>
      </c>
      <c r="N7" s="84" t="s">
        <v>142</v>
      </c>
      <c r="O7" s="84" t="s">
        <v>143</v>
      </c>
      <c r="P7" s="84" t="s">
        <v>144</v>
      </c>
      <c r="Q7" s="84" t="s">
        <v>145</v>
      </c>
      <c r="R7" s="229"/>
      <c r="T7" s="55"/>
    </row>
    <row r="8" spans="1:18" ht="15">
      <c r="A8" s="12"/>
      <c r="B8" s="13"/>
      <c r="C8" s="14"/>
      <c r="D8" s="15"/>
      <c r="E8" s="16"/>
      <c r="F8" s="16"/>
      <c r="G8" s="17"/>
      <c r="H8" s="17"/>
      <c r="I8" s="14"/>
      <c r="J8" s="17"/>
      <c r="K8" s="15"/>
      <c r="L8" s="15"/>
      <c r="M8" s="15"/>
      <c r="N8" s="15"/>
      <c r="O8" s="17"/>
      <c r="P8" s="17"/>
      <c r="Q8" s="14"/>
      <c r="R8" s="18"/>
    </row>
    <row r="9" spans="1:18" ht="18.75" customHeight="1">
      <c r="A9" s="19" t="s">
        <v>7</v>
      </c>
      <c r="B9" s="20"/>
      <c r="C9" s="58">
        <f aca="true" t="shared" si="0" ref="C9:I9">SUM(C10:C69)</f>
        <v>77.60753099999998</v>
      </c>
      <c r="D9" s="58">
        <f t="shared" si="0"/>
        <v>70.57660000000001</v>
      </c>
      <c r="E9" s="58">
        <f t="shared" si="0"/>
        <v>56.06137899999999</v>
      </c>
      <c r="F9" s="58">
        <f t="shared" si="0"/>
        <v>0</v>
      </c>
      <c r="G9" s="58">
        <f t="shared" si="0"/>
        <v>0</v>
      </c>
      <c r="H9" s="58">
        <f t="shared" si="0"/>
        <v>0</v>
      </c>
      <c r="I9" s="58">
        <f t="shared" si="0"/>
        <v>0</v>
      </c>
      <c r="J9" s="21"/>
      <c r="K9" s="30"/>
      <c r="L9" s="31">
        <f>_xlfn.IFERROR((D9)/(C9*1.0397)-1,0)</f>
        <v>-0.12532075471821802</v>
      </c>
      <c r="M9" s="31">
        <f>_xlfn.IFERROR((E9)/(D9*1.031)-1,0)</f>
        <v>-0.22955014369058635</v>
      </c>
      <c r="N9" s="31"/>
      <c r="O9" s="31"/>
      <c r="P9" s="31"/>
      <c r="Q9" s="31"/>
      <c r="R9" s="22"/>
    </row>
    <row r="10" spans="1:18" ht="27" customHeight="1">
      <c r="A10" s="23" t="s">
        <v>83</v>
      </c>
      <c r="B10" s="24"/>
      <c r="C10" s="57">
        <v>0.456053</v>
      </c>
      <c r="D10" s="57">
        <v>0</v>
      </c>
      <c r="E10" s="57">
        <v>0</v>
      </c>
      <c r="F10" s="57"/>
      <c r="G10" s="57"/>
      <c r="H10" s="56"/>
      <c r="I10" s="56"/>
      <c r="J10" s="25"/>
      <c r="K10" s="30"/>
      <c r="L10" s="31">
        <f aca="true" t="shared" si="1" ref="L10:L69">_xlfn.IFERROR((D10)/(C10*1.0397)-1,0)</f>
        <v>-1</v>
      </c>
      <c r="M10" s="31">
        <f aca="true" t="shared" si="2" ref="M10:M68">_xlfn.IFERROR((E10)/(D10*1.031)-1,0)</f>
        <v>0</v>
      </c>
      <c r="N10" s="31"/>
      <c r="O10" s="31"/>
      <c r="P10" s="31"/>
      <c r="Q10" s="31"/>
      <c r="R10" s="26"/>
    </row>
    <row r="11" spans="1:18" ht="25.5" customHeight="1">
      <c r="A11" s="23" t="s">
        <v>84</v>
      </c>
      <c r="B11" s="24"/>
      <c r="C11" s="57">
        <v>1.556336</v>
      </c>
      <c r="D11" s="57">
        <v>0</v>
      </c>
      <c r="E11" s="57">
        <v>0</v>
      </c>
      <c r="F11" s="57"/>
      <c r="G11" s="57"/>
      <c r="H11" s="56"/>
      <c r="I11" s="56"/>
      <c r="J11" s="25"/>
      <c r="K11" s="30"/>
      <c r="L11" s="31">
        <f t="shared" si="1"/>
        <v>-1</v>
      </c>
      <c r="M11" s="31">
        <f t="shared" si="2"/>
        <v>0</v>
      </c>
      <c r="N11" s="31"/>
      <c r="O11" s="31"/>
      <c r="P11" s="31"/>
      <c r="Q11" s="31"/>
      <c r="R11" s="26"/>
    </row>
    <row r="12" spans="1:18" ht="24" customHeight="1">
      <c r="A12" s="23" t="s">
        <v>35</v>
      </c>
      <c r="B12" s="24"/>
      <c r="C12" s="57">
        <v>6.429876</v>
      </c>
      <c r="D12" s="57">
        <v>3.075156</v>
      </c>
      <c r="E12" s="57">
        <v>3.459745</v>
      </c>
      <c r="F12" s="57"/>
      <c r="G12" s="57"/>
      <c r="H12" s="56"/>
      <c r="I12" s="56"/>
      <c r="J12" s="25"/>
      <c r="K12" s="30"/>
      <c r="L12" s="31">
        <f t="shared" si="1"/>
        <v>-0.5400013994484922</v>
      </c>
      <c r="M12" s="31">
        <f t="shared" si="2"/>
        <v>0.09123496491154182</v>
      </c>
      <c r="N12" s="31"/>
      <c r="O12" s="31"/>
      <c r="P12" s="31"/>
      <c r="Q12" s="31"/>
      <c r="R12" s="26"/>
    </row>
    <row r="13" spans="1:18" ht="24.75" customHeight="1">
      <c r="A13" s="23" t="s">
        <v>36</v>
      </c>
      <c r="B13" s="24"/>
      <c r="C13" s="57"/>
      <c r="D13" s="57"/>
      <c r="E13" s="57"/>
      <c r="F13" s="57"/>
      <c r="G13" s="57"/>
      <c r="H13" s="56"/>
      <c r="I13" s="56"/>
      <c r="J13" s="25"/>
      <c r="K13" s="30"/>
      <c r="L13" s="31">
        <f t="shared" si="1"/>
        <v>0</v>
      </c>
      <c r="M13" s="31">
        <f t="shared" si="2"/>
        <v>0</v>
      </c>
      <c r="N13" s="31"/>
      <c r="O13" s="31"/>
      <c r="P13" s="31"/>
      <c r="Q13" s="31"/>
      <c r="R13" s="26"/>
    </row>
    <row r="14" spans="1:18" ht="27.75" customHeight="1">
      <c r="A14" s="23" t="s">
        <v>37</v>
      </c>
      <c r="B14" s="24"/>
      <c r="C14" s="57">
        <v>1.065443</v>
      </c>
      <c r="D14" s="57">
        <v>0.157126</v>
      </c>
      <c r="E14" s="57">
        <v>0.426265</v>
      </c>
      <c r="F14" s="57"/>
      <c r="G14" s="57"/>
      <c r="H14" s="56"/>
      <c r="I14" s="56"/>
      <c r="J14" s="25"/>
      <c r="K14" s="30"/>
      <c r="L14" s="31">
        <f t="shared" si="1"/>
        <v>-0.8581563852512264</v>
      </c>
      <c r="M14" s="31">
        <f t="shared" si="2"/>
        <v>1.6313156869798493</v>
      </c>
      <c r="N14" s="31"/>
      <c r="O14" s="31"/>
      <c r="P14" s="31"/>
      <c r="Q14" s="31"/>
      <c r="R14" s="26" t="s">
        <v>502</v>
      </c>
    </row>
    <row r="15" spans="1:18" ht="18" customHeight="1">
      <c r="A15" s="23" t="s">
        <v>38</v>
      </c>
      <c r="B15" s="24"/>
      <c r="C15" s="57">
        <v>0.046155</v>
      </c>
      <c r="D15" s="57">
        <v>0.017991</v>
      </c>
      <c r="E15" s="57">
        <v>0.090076</v>
      </c>
      <c r="F15" s="57"/>
      <c r="G15" s="57"/>
      <c r="H15" s="56"/>
      <c r="I15" s="56"/>
      <c r="J15" s="25"/>
      <c r="K15" s="30"/>
      <c r="L15" s="31">
        <f t="shared" si="1"/>
        <v>-0.6250887225943811</v>
      </c>
      <c r="M15" s="31">
        <f t="shared" si="2"/>
        <v>3.856183884592367</v>
      </c>
      <c r="N15" s="31"/>
      <c r="O15" s="31"/>
      <c r="P15" s="31"/>
      <c r="Q15" s="31"/>
      <c r="R15" s="26" t="s">
        <v>502</v>
      </c>
    </row>
    <row r="16" spans="1:18" ht="45.75" customHeight="1">
      <c r="A16" s="23" t="s">
        <v>39</v>
      </c>
      <c r="B16" s="27"/>
      <c r="C16" s="57"/>
      <c r="D16" s="57"/>
      <c r="E16" s="57"/>
      <c r="F16" s="57"/>
      <c r="G16" s="57"/>
      <c r="H16" s="56"/>
      <c r="I16" s="56"/>
      <c r="J16" s="28"/>
      <c r="K16" s="30"/>
      <c r="L16" s="31">
        <f t="shared" si="1"/>
        <v>0</v>
      </c>
      <c r="M16" s="31">
        <f t="shared" si="2"/>
        <v>0</v>
      </c>
      <c r="N16" s="31"/>
      <c r="O16" s="31"/>
      <c r="P16" s="31"/>
      <c r="Q16" s="31"/>
      <c r="R16" s="26"/>
    </row>
    <row r="17" spans="1:18" ht="24" customHeight="1">
      <c r="A17" s="23" t="s">
        <v>40</v>
      </c>
      <c r="B17" s="27"/>
      <c r="C17" s="57"/>
      <c r="D17" s="57"/>
      <c r="E17" s="57"/>
      <c r="F17" s="57"/>
      <c r="G17" s="57"/>
      <c r="H17" s="56"/>
      <c r="I17" s="56"/>
      <c r="J17" s="28"/>
      <c r="K17" s="30"/>
      <c r="L17" s="31">
        <f t="shared" si="1"/>
        <v>0</v>
      </c>
      <c r="M17" s="31">
        <f t="shared" si="2"/>
        <v>0</v>
      </c>
      <c r="N17" s="31"/>
      <c r="O17" s="31"/>
      <c r="P17" s="31"/>
      <c r="Q17" s="31"/>
      <c r="R17" s="26"/>
    </row>
    <row r="18" spans="1:18" ht="37.5" customHeight="1">
      <c r="A18" s="23" t="s">
        <v>41</v>
      </c>
      <c r="B18" s="27"/>
      <c r="C18" s="57">
        <v>53.304953</v>
      </c>
      <c r="D18" s="57">
        <v>49.309128</v>
      </c>
      <c r="E18" s="57">
        <v>37.985158</v>
      </c>
      <c r="F18" s="57"/>
      <c r="G18" s="57"/>
      <c r="H18" s="56"/>
      <c r="I18" s="56"/>
      <c r="J18" s="28"/>
      <c r="K18" s="30"/>
      <c r="L18" s="31">
        <f t="shared" si="1"/>
        <v>-0.11028335881913476</v>
      </c>
      <c r="M18" s="31">
        <f t="shared" si="2"/>
        <v>-0.2528153357669878</v>
      </c>
      <c r="N18" s="31"/>
      <c r="O18" s="31"/>
      <c r="P18" s="31"/>
      <c r="Q18" s="31"/>
      <c r="R18" s="26"/>
    </row>
    <row r="19" spans="1:18" ht="30" customHeight="1">
      <c r="A19" s="23" t="s">
        <v>42</v>
      </c>
      <c r="B19" s="27"/>
      <c r="C19" s="57"/>
      <c r="D19" s="57"/>
      <c r="E19" s="57"/>
      <c r="F19" s="57"/>
      <c r="G19" s="57"/>
      <c r="H19" s="56"/>
      <c r="I19" s="56"/>
      <c r="J19" s="28"/>
      <c r="K19" s="30"/>
      <c r="L19" s="31">
        <f t="shared" si="1"/>
        <v>0</v>
      </c>
      <c r="M19" s="31">
        <f t="shared" si="2"/>
        <v>0</v>
      </c>
      <c r="N19" s="31"/>
      <c r="O19" s="31"/>
      <c r="P19" s="31"/>
      <c r="Q19" s="31"/>
      <c r="R19" s="26"/>
    </row>
    <row r="20" spans="1:18" ht="45.75" customHeight="1">
      <c r="A20" s="23" t="s">
        <v>43</v>
      </c>
      <c r="B20" s="27"/>
      <c r="C20" s="57">
        <v>0.136394</v>
      </c>
      <c r="D20" s="57">
        <v>0.18522</v>
      </c>
      <c r="E20" s="57"/>
      <c r="F20" s="57"/>
      <c r="G20" s="57"/>
      <c r="H20" s="56"/>
      <c r="I20" s="56"/>
      <c r="J20" s="28"/>
      <c r="K20" s="30"/>
      <c r="L20" s="31">
        <f t="shared" si="1"/>
        <v>0.3061244817246649</v>
      </c>
      <c r="M20" s="31">
        <f t="shared" si="2"/>
        <v>-1</v>
      </c>
      <c r="N20" s="31"/>
      <c r="O20" s="31"/>
      <c r="P20" s="31"/>
      <c r="Q20" s="31"/>
      <c r="R20" s="26"/>
    </row>
    <row r="21" spans="1:18" ht="39.75" customHeight="1">
      <c r="A21" s="23" t="s">
        <v>44</v>
      </c>
      <c r="B21" s="27"/>
      <c r="C21" s="57"/>
      <c r="D21" s="57"/>
      <c r="E21" s="57"/>
      <c r="F21" s="57"/>
      <c r="G21" s="57"/>
      <c r="H21" s="56"/>
      <c r="I21" s="56"/>
      <c r="J21" s="28"/>
      <c r="K21" s="30"/>
      <c r="L21" s="31">
        <f t="shared" si="1"/>
        <v>0</v>
      </c>
      <c r="M21" s="31">
        <f t="shared" si="2"/>
        <v>0</v>
      </c>
      <c r="N21" s="31"/>
      <c r="O21" s="31"/>
      <c r="P21" s="31"/>
      <c r="Q21" s="31"/>
      <c r="R21" s="26"/>
    </row>
    <row r="22" spans="1:18" ht="40.5" customHeight="1">
      <c r="A22" s="23" t="s">
        <v>45</v>
      </c>
      <c r="B22" s="27"/>
      <c r="C22" s="57"/>
      <c r="D22" s="57"/>
      <c r="E22" s="57"/>
      <c r="F22" s="57"/>
      <c r="G22" s="57"/>
      <c r="H22" s="56"/>
      <c r="I22" s="56"/>
      <c r="J22" s="28"/>
      <c r="K22" s="30"/>
      <c r="L22" s="31">
        <f t="shared" si="1"/>
        <v>0</v>
      </c>
      <c r="M22" s="31">
        <f t="shared" si="2"/>
        <v>0</v>
      </c>
      <c r="N22" s="31"/>
      <c r="O22" s="31"/>
      <c r="P22" s="31"/>
      <c r="Q22" s="31"/>
      <c r="R22" s="26"/>
    </row>
    <row r="23" spans="1:18" ht="37.5" customHeight="1">
      <c r="A23" s="23" t="s">
        <v>46</v>
      </c>
      <c r="B23" s="27"/>
      <c r="C23" s="57">
        <v>0.23954</v>
      </c>
      <c r="D23" s="57">
        <v>0.220307</v>
      </c>
      <c r="E23" s="57">
        <v>0</v>
      </c>
      <c r="F23" s="57"/>
      <c r="G23" s="57"/>
      <c r="H23" s="56"/>
      <c r="I23" s="56"/>
      <c r="J23" s="28"/>
      <c r="K23" s="30"/>
      <c r="L23" s="31">
        <f t="shared" si="1"/>
        <v>-0.11540962954154976</v>
      </c>
      <c r="M23" s="31">
        <f t="shared" si="2"/>
        <v>-1</v>
      </c>
      <c r="N23" s="31"/>
      <c r="O23" s="31"/>
      <c r="P23" s="31"/>
      <c r="Q23" s="31"/>
      <c r="R23" s="26"/>
    </row>
    <row r="24" spans="1:18" ht="16.5" customHeight="1">
      <c r="A24" s="23" t="s">
        <v>47</v>
      </c>
      <c r="B24" s="27"/>
      <c r="C24" s="57">
        <v>1.057534</v>
      </c>
      <c r="D24" s="57">
        <v>3.852648</v>
      </c>
      <c r="E24" s="57">
        <v>3.371079</v>
      </c>
      <c r="F24" s="57"/>
      <c r="G24" s="57"/>
      <c r="H24" s="56"/>
      <c r="I24" s="56"/>
      <c r="J24" s="28"/>
      <c r="K24" s="30"/>
      <c r="L24" s="31">
        <f t="shared" si="1"/>
        <v>2.503942318640128</v>
      </c>
      <c r="M24" s="31">
        <f t="shared" si="2"/>
        <v>-0.15130638725429435</v>
      </c>
      <c r="N24" s="31"/>
      <c r="O24" s="31"/>
      <c r="P24" s="31"/>
      <c r="Q24" s="31"/>
      <c r="R24" s="26"/>
    </row>
    <row r="25" spans="1:18" ht="16.5" customHeight="1">
      <c r="A25" s="23" t="s">
        <v>48</v>
      </c>
      <c r="B25" s="27"/>
      <c r="C25" s="57">
        <v>0</v>
      </c>
      <c r="D25" s="57">
        <v>0</v>
      </c>
      <c r="E25" s="57">
        <v>0</v>
      </c>
      <c r="F25" s="57"/>
      <c r="G25" s="57"/>
      <c r="H25" s="56"/>
      <c r="I25" s="56"/>
      <c r="J25" s="28"/>
      <c r="K25" s="30"/>
      <c r="L25" s="31">
        <f t="shared" si="1"/>
        <v>0</v>
      </c>
      <c r="M25" s="31">
        <f t="shared" si="2"/>
        <v>0</v>
      </c>
      <c r="N25" s="31"/>
      <c r="O25" s="31"/>
      <c r="P25" s="31"/>
      <c r="Q25" s="31"/>
      <c r="R25" s="26"/>
    </row>
    <row r="26" spans="1:18" ht="19.5" customHeight="1">
      <c r="A26" s="23" t="s">
        <v>49</v>
      </c>
      <c r="B26" s="27"/>
      <c r="C26" s="57">
        <v>2.463156</v>
      </c>
      <c r="D26" s="57">
        <v>2.257893</v>
      </c>
      <c r="E26" s="57">
        <v>1.026315</v>
      </c>
      <c r="F26" s="57"/>
      <c r="G26" s="57"/>
      <c r="H26" s="56"/>
      <c r="I26" s="56"/>
      <c r="J26" s="28"/>
      <c r="K26" s="30"/>
      <c r="L26" s="31">
        <f t="shared" si="1"/>
        <v>-0.11833541726780161</v>
      </c>
      <c r="M26" s="31">
        <f t="shared" si="2"/>
        <v>-0.5591217705669693</v>
      </c>
      <c r="N26" s="31"/>
      <c r="O26" s="31"/>
      <c r="P26" s="31"/>
      <c r="Q26" s="31"/>
      <c r="R26" s="26"/>
    </row>
    <row r="27" spans="1:18" ht="19.5" customHeight="1">
      <c r="A27" s="23" t="s">
        <v>50</v>
      </c>
      <c r="B27" s="27"/>
      <c r="C27" s="57">
        <v>0.01489</v>
      </c>
      <c r="D27" s="57">
        <v>0.009604</v>
      </c>
      <c r="E27" s="57">
        <v>0.010788</v>
      </c>
      <c r="F27" s="57"/>
      <c r="G27" s="57"/>
      <c r="H27" s="56"/>
      <c r="I27" s="56"/>
      <c r="J27" s="28"/>
      <c r="K27" s="30"/>
      <c r="L27" s="31">
        <f t="shared" si="1"/>
        <v>-0.3796319687971159</v>
      </c>
      <c r="M27" s="31">
        <f t="shared" si="2"/>
        <v>0.08950724136524113</v>
      </c>
      <c r="N27" s="31"/>
      <c r="O27" s="31"/>
      <c r="P27" s="31"/>
      <c r="Q27" s="31"/>
      <c r="R27" s="26"/>
    </row>
    <row r="28" spans="1:18" ht="21" customHeight="1">
      <c r="A28" s="23" t="s">
        <v>51</v>
      </c>
      <c r="B28" s="27"/>
      <c r="C28" s="57">
        <v>0.009063</v>
      </c>
      <c r="D28" s="57">
        <v>0.005877</v>
      </c>
      <c r="E28" s="57">
        <v>0.004238</v>
      </c>
      <c r="F28" s="57"/>
      <c r="G28" s="57"/>
      <c r="H28" s="56"/>
      <c r="I28" s="56"/>
      <c r="J28" s="28"/>
      <c r="K28" s="30"/>
      <c r="L28" s="31">
        <f t="shared" si="1"/>
        <v>-0.3763001110147598</v>
      </c>
      <c r="M28" s="31">
        <f t="shared" si="2"/>
        <v>-0.3005662310801763</v>
      </c>
      <c r="N28" s="31"/>
      <c r="O28" s="31"/>
      <c r="P28" s="31"/>
      <c r="Q28" s="31"/>
      <c r="R28" s="26"/>
    </row>
    <row r="29" spans="1:18" ht="18.75" customHeight="1">
      <c r="A29" s="23" t="s">
        <v>52</v>
      </c>
      <c r="B29" s="27"/>
      <c r="C29" s="57"/>
      <c r="D29" s="57"/>
      <c r="E29" s="57"/>
      <c r="F29" s="57"/>
      <c r="G29" s="57"/>
      <c r="H29" s="56"/>
      <c r="I29" s="56"/>
      <c r="J29" s="28"/>
      <c r="K29" s="30"/>
      <c r="L29" s="31">
        <f t="shared" si="1"/>
        <v>0</v>
      </c>
      <c r="M29" s="31">
        <f t="shared" si="2"/>
        <v>0</v>
      </c>
      <c r="N29" s="31"/>
      <c r="O29" s="31"/>
      <c r="P29" s="31"/>
      <c r="Q29" s="31"/>
      <c r="R29" s="26"/>
    </row>
    <row r="30" spans="1:18" ht="18.75" customHeight="1">
      <c r="A30" s="23" t="s">
        <v>53</v>
      </c>
      <c r="B30" s="27"/>
      <c r="C30" s="57"/>
      <c r="D30" s="57"/>
      <c r="E30" s="57"/>
      <c r="F30" s="57"/>
      <c r="G30" s="57"/>
      <c r="H30" s="56"/>
      <c r="I30" s="56"/>
      <c r="J30" s="28"/>
      <c r="K30" s="30"/>
      <c r="L30" s="31">
        <f t="shared" si="1"/>
        <v>0</v>
      </c>
      <c r="M30" s="31">
        <f t="shared" si="2"/>
        <v>0</v>
      </c>
      <c r="N30" s="31"/>
      <c r="O30" s="31"/>
      <c r="P30" s="31"/>
      <c r="Q30" s="31"/>
      <c r="R30" s="26"/>
    </row>
    <row r="31" spans="1:18" ht="27.75" customHeight="1">
      <c r="A31" s="23" t="s">
        <v>54</v>
      </c>
      <c r="B31" s="27"/>
      <c r="C31" s="57">
        <v>2.154499</v>
      </c>
      <c r="D31" s="57">
        <v>1.974951</v>
      </c>
      <c r="E31" s="57">
        <v>0.897635</v>
      </c>
      <c r="F31" s="57"/>
      <c r="G31" s="57"/>
      <c r="H31" s="56"/>
      <c r="I31" s="56"/>
      <c r="J31" s="28"/>
      <c r="K31" s="30"/>
      <c r="L31" s="31">
        <f t="shared" si="1"/>
        <v>-0.11833828180943251</v>
      </c>
      <c r="M31" s="31">
        <f t="shared" si="2"/>
        <v>-0.5591561487603183</v>
      </c>
      <c r="N31" s="31"/>
      <c r="O31" s="31"/>
      <c r="P31" s="31"/>
      <c r="Q31" s="31"/>
      <c r="R31" s="26"/>
    </row>
    <row r="32" spans="1:18" ht="21" customHeight="1">
      <c r="A32" s="23" t="s">
        <v>55</v>
      </c>
      <c r="B32" s="27"/>
      <c r="C32" s="57">
        <v>0.018291</v>
      </c>
      <c r="D32" s="57">
        <v>0.01667</v>
      </c>
      <c r="E32" s="57">
        <v>0.010487</v>
      </c>
      <c r="F32" s="57"/>
      <c r="G32" s="57"/>
      <c r="H32" s="56"/>
      <c r="I32" s="56"/>
      <c r="J32" s="28"/>
      <c r="K32" s="30"/>
      <c r="L32" s="31">
        <f t="shared" si="1"/>
        <v>-0.12342292965865498</v>
      </c>
      <c r="M32" s="31">
        <f t="shared" si="2"/>
        <v>-0.38982135677617147</v>
      </c>
      <c r="N32" s="31"/>
      <c r="O32" s="31"/>
      <c r="P32" s="31"/>
      <c r="Q32" s="31"/>
      <c r="R32" s="26"/>
    </row>
    <row r="33" spans="1:18" ht="18" customHeight="1">
      <c r="A33" s="23" t="s">
        <v>56</v>
      </c>
      <c r="B33" s="27"/>
      <c r="C33" s="57"/>
      <c r="D33" s="57"/>
      <c r="E33" s="57"/>
      <c r="F33" s="57"/>
      <c r="G33" s="57"/>
      <c r="H33" s="56"/>
      <c r="I33" s="56"/>
      <c r="J33" s="28"/>
      <c r="K33" s="30"/>
      <c r="L33" s="31">
        <f t="shared" si="1"/>
        <v>0</v>
      </c>
      <c r="M33" s="31">
        <f t="shared" si="2"/>
        <v>0</v>
      </c>
      <c r="N33" s="31"/>
      <c r="O33" s="31"/>
      <c r="P33" s="31"/>
      <c r="Q33" s="31"/>
      <c r="R33" s="26"/>
    </row>
    <row r="34" spans="1:18" ht="24" customHeight="1">
      <c r="A34" s="23" t="s">
        <v>57</v>
      </c>
      <c r="B34" s="27"/>
      <c r="C34" s="57"/>
      <c r="D34" s="57"/>
      <c r="E34" s="57"/>
      <c r="F34" s="57"/>
      <c r="G34" s="57"/>
      <c r="H34" s="56"/>
      <c r="I34" s="56"/>
      <c r="J34" s="28"/>
      <c r="K34" s="30"/>
      <c r="L34" s="31">
        <f t="shared" si="1"/>
        <v>0</v>
      </c>
      <c r="M34" s="31">
        <f t="shared" si="2"/>
        <v>0</v>
      </c>
      <c r="N34" s="31"/>
      <c r="O34" s="31"/>
      <c r="P34" s="31"/>
      <c r="Q34" s="31"/>
      <c r="R34" s="26"/>
    </row>
    <row r="35" spans="1:18" ht="21" customHeight="1">
      <c r="A35" s="23" t="s">
        <v>58</v>
      </c>
      <c r="B35" s="27"/>
      <c r="C35" s="57"/>
      <c r="D35" s="57"/>
      <c r="E35" s="57"/>
      <c r="F35" s="57"/>
      <c r="G35" s="57"/>
      <c r="H35" s="56"/>
      <c r="I35" s="56"/>
      <c r="J35" s="28"/>
      <c r="K35" s="30"/>
      <c r="L35" s="31">
        <f t="shared" si="1"/>
        <v>0</v>
      </c>
      <c r="M35" s="31">
        <f t="shared" si="2"/>
        <v>0</v>
      </c>
      <c r="N35" s="31"/>
      <c r="O35" s="31"/>
      <c r="P35" s="31"/>
      <c r="Q35" s="31"/>
      <c r="R35" s="26"/>
    </row>
    <row r="36" spans="1:18" ht="22.5" customHeight="1">
      <c r="A36" s="23" t="s">
        <v>59</v>
      </c>
      <c r="B36" s="27"/>
      <c r="C36" s="57"/>
      <c r="D36" s="57"/>
      <c r="E36" s="57"/>
      <c r="F36" s="57"/>
      <c r="G36" s="57"/>
      <c r="H36" s="56"/>
      <c r="I36" s="56"/>
      <c r="J36" s="28"/>
      <c r="K36" s="30"/>
      <c r="L36" s="31">
        <f t="shared" si="1"/>
        <v>0</v>
      </c>
      <c r="M36" s="31">
        <f t="shared" si="2"/>
        <v>0</v>
      </c>
      <c r="N36" s="31"/>
      <c r="O36" s="31"/>
      <c r="P36" s="31"/>
      <c r="Q36" s="31"/>
      <c r="R36" s="26"/>
    </row>
    <row r="37" spans="1:18" ht="19.5" customHeight="1">
      <c r="A37" s="23" t="s">
        <v>25</v>
      </c>
      <c r="B37" s="27"/>
      <c r="C37" s="57"/>
      <c r="D37" s="57"/>
      <c r="E37" s="57"/>
      <c r="F37" s="57"/>
      <c r="G37" s="57"/>
      <c r="H37" s="56"/>
      <c r="I37" s="56"/>
      <c r="J37" s="28"/>
      <c r="K37" s="30"/>
      <c r="L37" s="31">
        <f t="shared" si="1"/>
        <v>0</v>
      </c>
      <c r="M37" s="31">
        <f t="shared" si="2"/>
        <v>0</v>
      </c>
      <c r="N37" s="31"/>
      <c r="O37" s="31"/>
      <c r="P37" s="31"/>
      <c r="Q37" s="31"/>
      <c r="R37" s="26"/>
    </row>
    <row r="38" spans="1:18" ht="19.5" customHeight="1">
      <c r="A38" s="23" t="s">
        <v>26</v>
      </c>
      <c r="B38" s="27"/>
      <c r="C38" s="57"/>
      <c r="D38" s="57"/>
      <c r="E38" s="57"/>
      <c r="F38" s="57"/>
      <c r="G38" s="57"/>
      <c r="H38" s="56"/>
      <c r="I38" s="56"/>
      <c r="J38" s="28"/>
      <c r="K38" s="30"/>
      <c r="L38" s="31">
        <f t="shared" si="1"/>
        <v>0</v>
      </c>
      <c r="M38" s="31">
        <f t="shared" si="2"/>
        <v>0</v>
      </c>
      <c r="N38" s="31"/>
      <c r="O38" s="31"/>
      <c r="P38" s="31"/>
      <c r="Q38" s="31"/>
      <c r="R38" s="26"/>
    </row>
    <row r="39" spans="1:18" ht="25.5" customHeight="1">
      <c r="A39" s="23" t="s">
        <v>27</v>
      </c>
      <c r="B39" s="27"/>
      <c r="C39" s="57">
        <v>6.400015</v>
      </c>
      <c r="D39" s="57">
        <v>8.091251</v>
      </c>
      <c r="E39" s="57">
        <v>7.416979</v>
      </c>
      <c r="F39" s="57"/>
      <c r="G39" s="57"/>
      <c r="H39" s="56"/>
      <c r="I39" s="56"/>
      <c r="J39" s="28"/>
      <c r="K39" s="30"/>
      <c r="L39" s="31">
        <f t="shared" si="1"/>
        <v>0.2159805767551508</v>
      </c>
      <c r="M39" s="31">
        <f t="shared" si="2"/>
        <v>-0.11089570050708664</v>
      </c>
      <c r="N39" s="31"/>
      <c r="O39" s="31"/>
      <c r="P39" s="31"/>
      <c r="Q39" s="31"/>
      <c r="R39" s="26"/>
    </row>
    <row r="40" spans="1:18" ht="25.5" customHeight="1">
      <c r="A40" s="23" t="s">
        <v>28</v>
      </c>
      <c r="B40" s="27"/>
      <c r="C40" s="57"/>
      <c r="D40" s="57"/>
      <c r="E40" s="57"/>
      <c r="F40" s="57"/>
      <c r="G40" s="57"/>
      <c r="H40" s="56"/>
      <c r="I40" s="56"/>
      <c r="J40" s="28"/>
      <c r="K40" s="30"/>
      <c r="L40" s="31">
        <f t="shared" si="1"/>
        <v>0</v>
      </c>
      <c r="M40" s="31">
        <f t="shared" si="2"/>
        <v>0</v>
      </c>
      <c r="N40" s="31"/>
      <c r="O40" s="31"/>
      <c r="P40" s="31"/>
      <c r="Q40" s="31"/>
      <c r="R40" s="26"/>
    </row>
    <row r="41" spans="1:18" ht="28.5" customHeight="1">
      <c r="A41" s="23" t="s">
        <v>29</v>
      </c>
      <c r="B41" s="27"/>
      <c r="C41" s="57"/>
      <c r="D41" s="57"/>
      <c r="E41" s="57"/>
      <c r="F41" s="57"/>
      <c r="G41" s="57"/>
      <c r="H41" s="56"/>
      <c r="I41" s="56"/>
      <c r="J41" s="28"/>
      <c r="K41" s="30"/>
      <c r="L41" s="31">
        <f t="shared" si="1"/>
        <v>0</v>
      </c>
      <c r="M41" s="31">
        <f t="shared" si="2"/>
        <v>0</v>
      </c>
      <c r="N41" s="31"/>
      <c r="O41" s="31"/>
      <c r="P41" s="31"/>
      <c r="Q41" s="31"/>
      <c r="R41" s="26"/>
    </row>
    <row r="42" spans="1:18" ht="45" customHeight="1">
      <c r="A42" s="23" t="s">
        <v>30</v>
      </c>
      <c r="B42" s="27"/>
      <c r="C42" s="57"/>
      <c r="D42" s="57"/>
      <c r="E42" s="57"/>
      <c r="F42" s="57"/>
      <c r="G42" s="57"/>
      <c r="H42" s="56"/>
      <c r="I42" s="56"/>
      <c r="J42" s="28"/>
      <c r="K42" s="30"/>
      <c r="L42" s="31">
        <f t="shared" si="1"/>
        <v>0</v>
      </c>
      <c r="M42" s="31">
        <f t="shared" si="2"/>
        <v>0</v>
      </c>
      <c r="N42" s="31"/>
      <c r="O42" s="31"/>
      <c r="P42" s="31"/>
      <c r="Q42" s="31"/>
      <c r="R42" s="26"/>
    </row>
    <row r="43" spans="1:18" ht="39" customHeight="1">
      <c r="A43" s="23" t="s">
        <v>31</v>
      </c>
      <c r="B43" s="27"/>
      <c r="C43" s="57"/>
      <c r="D43" s="57"/>
      <c r="E43" s="57"/>
      <c r="F43" s="57"/>
      <c r="G43" s="57"/>
      <c r="H43" s="56"/>
      <c r="I43" s="56"/>
      <c r="J43" s="28"/>
      <c r="K43" s="30"/>
      <c r="L43" s="31">
        <f t="shared" si="1"/>
        <v>0</v>
      </c>
      <c r="M43" s="31">
        <f t="shared" si="2"/>
        <v>0</v>
      </c>
      <c r="N43" s="31"/>
      <c r="O43" s="31"/>
      <c r="P43" s="31"/>
      <c r="Q43" s="31"/>
      <c r="R43" s="26"/>
    </row>
    <row r="44" spans="1:18" ht="33" customHeight="1">
      <c r="A44" s="23" t="s">
        <v>32</v>
      </c>
      <c r="B44" s="27"/>
      <c r="C44" s="57"/>
      <c r="D44" s="57"/>
      <c r="E44" s="57"/>
      <c r="F44" s="57"/>
      <c r="G44" s="57"/>
      <c r="H44" s="56"/>
      <c r="I44" s="56"/>
      <c r="J44" s="28"/>
      <c r="K44" s="30"/>
      <c r="L44" s="31">
        <f t="shared" si="1"/>
        <v>0</v>
      </c>
      <c r="M44" s="31">
        <f t="shared" si="2"/>
        <v>0</v>
      </c>
      <c r="N44" s="31"/>
      <c r="O44" s="31"/>
      <c r="P44" s="31"/>
      <c r="Q44" s="31"/>
      <c r="R44" s="26"/>
    </row>
    <row r="45" spans="1:18" ht="21.75" customHeight="1">
      <c r="A45" s="23" t="s">
        <v>33</v>
      </c>
      <c r="B45" s="27"/>
      <c r="C45" s="57"/>
      <c r="D45" s="57"/>
      <c r="E45" s="57"/>
      <c r="F45" s="57"/>
      <c r="G45" s="57"/>
      <c r="H45" s="56"/>
      <c r="I45" s="56"/>
      <c r="J45" s="28"/>
      <c r="K45" s="30"/>
      <c r="L45" s="31">
        <f t="shared" si="1"/>
        <v>0</v>
      </c>
      <c r="M45" s="31">
        <f t="shared" si="2"/>
        <v>0</v>
      </c>
      <c r="N45" s="31"/>
      <c r="O45" s="31"/>
      <c r="P45" s="31"/>
      <c r="Q45" s="31"/>
      <c r="R45" s="26"/>
    </row>
    <row r="46" spans="1:18" ht="21.75" customHeight="1">
      <c r="A46" s="23" t="s">
        <v>34</v>
      </c>
      <c r="B46" s="27"/>
      <c r="C46" s="57"/>
      <c r="D46" s="57"/>
      <c r="E46" s="57"/>
      <c r="F46" s="57"/>
      <c r="G46" s="57"/>
      <c r="H46" s="56"/>
      <c r="I46" s="56"/>
      <c r="J46" s="28"/>
      <c r="K46" s="30"/>
      <c r="L46" s="31">
        <f t="shared" si="1"/>
        <v>0</v>
      </c>
      <c r="M46" s="31">
        <f t="shared" si="2"/>
        <v>0</v>
      </c>
      <c r="N46" s="31"/>
      <c r="O46" s="31"/>
      <c r="P46" s="31"/>
      <c r="Q46" s="31"/>
      <c r="R46" s="26"/>
    </row>
    <row r="47" spans="1:18" ht="27" customHeight="1">
      <c r="A47" s="23" t="s">
        <v>75</v>
      </c>
      <c r="B47" s="27"/>
      <c r="C47" s="57"/>
      <c r="D47" s="57"/>
      <c r="E47" s="57"/>
      <c r="F47" s="57"/>
      <c r="G47" s="57"/>
      <c r="H47" s="56"/>
      <c r="I47" s="56"/>
      <c r="J47" s="28"/>
      <c r="K47" s="30"/>
      <c r="L47" s="31">
        <f t="shared" si="1"/>
        <v>0</v>
      </c>
      <c r="M47" s="31">
        <f t="shared" si="2"/>
        <v>0</v>
      </c>
      <c r="N47" s="31"/>
      <c r="O47" s="31"/>
      <c r="P47" s="31"/>
      <c r="Q47" s="31"/>
      <c r="R47" s="26"/>
    </row>
    <row r="48" spans="1:18" ht="24.75" customHeight="1">
      <c r="A48" s="23" t="s">
        <v>76</v>
      </c>
      <c r="B48" s="27"/>
      <c r="C48" s="57"/>
      <c r="D48" s="57"/>
      <c r="E48" s="57"/>
      <c r="F48" s="57"/>
      <c r="G48" s="57"/>
      <c r="H48" s="56"/>
      <c r="I48" s="56"/>
      <c r="J48" s="28"/>
      <c r="K48" s="30"/>
      <c r="L48" s="31">
        <f t="shared" si="1"/>
        <v>0</v>
      </c>
      <c r="M48" s="31">
        <f t="shared" si="2"/>
        <v>0</v>
      </c>
      <c r="N48" s="31"/>
      <c r="O48" s="31"/>
      <c r="P48" s="31"/>
      <c r="Q48" s="31"/>
      <c r="R48" s="26"/>
    </row>
    <row r="49" spans="1:18" ht="24.75" customHeight="1">
      <c r="A49" s="23" t="s">
        <v>77</v>
      </c>
      <c r="B49" s="27"/>
      <c r="C49" s="57"/>
      <c r="D49" s="57"/>
      <c r="E49" s="57"/>
      <c r="F49" s="57"/>
      <c r="G49" s="57"/>
      <c r="H49" s="56"/>
      <c r="I49" s="56"/>
      <c r="J49" s="28"/>
      <c r="K49" s="30"/>
      <c r="L49" s="31">
        <f t="shared" si="1"/>
        <v>0</v>
      </c>
      <c r="M49" s="31">
        <f t="shared" si="2"/>
        <v>0</v>
      </c>
      <c r="N49" s="31"/>
      <c r="O49" s="31"/>
      <c r="P49" s="31"/>
      <c r="Q49" s="31"/>
      <c r="R49" s="26"/>
    </row>
    <row r="50" spans="1:18" ht="27.75" customHeight="1">
      <c r="A50" s="23" t="s">
        <v>78</v>
      </c>
      <c r="B50" s="27"/>
      <c r="C50" s="57">
        <v>1.226756</v>
      </c>
      <c r="D50" s="57">
        <v>0.979071</v>
      </c>
      <c r="E50" s="57">
        <v>1.156997</v>
      </c>
      <c r="F50" s="57"/>
      <c r="G50" s="57"/>
      <c r="H50" s="56"/>
      <c r="I50" s="56"/>
      <c r="J50" s="28"/>
      <c r="K50" s="30"/>
      <c r="L50" s="31">
        <f t="shared" si="1"/>
        <v>-0.23237704703503648</v>
      </c>
      <c r="M50" s="31">
        <f t="shared" si="2"/>
        <v>0.14619729866630893</v>
      </c>
      <c r="N50" s="31"/>
      <c r="O50" s="31"/>
      <c r="P50" s="31"/>
      <c r="Q50" s="31"/>
      <c r="R50" s="26" t="s">
        <v>502</v>
      </c>
    </row>
    <row r="51" spans="1:18" ht="15.75" customHeight="1">
      <c r="A51" s="23" t="s">
        <v>79</v>
      </c>
      <c r="B51" s="27"/>
      <c r="C51" s="57"/>
      <c r="D51" s="57"/>
      <c r="E51" s="57"/>
      <c r="F51" s="57"/>
      <c r="G51" s="57"/>
      <c r="H51" s="56"/>
      <c r="I51" s="56"/>
      <c r="J51" s="28"/>
      <c r="K51" s="30"/>
      <c r="L51" s="31">
        <f t="shared" si="1"/>
        <v>0</v>
      </c>
      <c r="M51" s="31">
        <f t="shared" si="2"/>
        <v>0</v>
      </c>
      <c r="N51" s="31"/>
      <c r="O51" s="31"/>
      <c r="P51" s="31"/>
      <c r="Q51" s="31"/>
      <c r="R51" s="26"/>
    </row>
    <row r="52" spans="1:18" ht="30.75" customHeight="1">
      <c r="A52" s="23" t="s">
        <v>60</v>
      </c>
      <c r="B52" s="27"/>
      <c r="C52" s="57">
        <v>0.262531</v>
      </c>
      <c r="D52" s="57">
        <v>0.248345</v>
      </c>
      <c r="E52" s="57">
        <v>0</v>
      </c>
      <c r="F52" s="57"/>
      <c r="G52" s="57"/>
      <c r="H52" s="56"/>
      <c r="I52" s="56"/>
      <c r="J52" s="28"/>
      <c r="K52" s="30"/>
      <c r="L52" s="31">
        <f t="shared" si="1"/>
        <v>-0.09015631761460086</v>
      </c>
      <c r="M52" s="31">
        <f t="shared" si="2"/>
        <v>-1</v>
      </c>
      <c r="N52" s="31"/>
      <c r="O52" s="31"/>
      <c r="P52" s="31"/>
      <c r="Q52" s="31"/>
      <c r="R52" s="26"/>
    </row>
    <row r="53" spans="1:18" ht="42" customHeight="1">
      <c r="A53" s="23" t="s">
        <v>61</v>
      </c>
      <c r="B53" s="27"/>
      <c r="C53" s="57"/>
      <c r="D53" s="57"/>
      <c r="E53" s="57"/>
      <c r="F53" s="57"/>
      <c r="G53" s="57"/>
      <c r="H53" s="56"/>
      <c r="I53" s="56"/>
      <c r="J53" s="28"/>
      <c r="K53" s="30"/>
      <c r="L53" s="31">
        <f t="shared" si="1"/>
        <v>0</v>
      </c>
      <c r="M53" s="31">
        <f t="shared" si="2"/>
        <v>0</v>
      </c>
      <c r="N53" s="31"/>
      <c r="O53" s="31"/>
      <c r="P53" s="31"/>
      <c r="Q53" s="31"/>
      <c r="R53" s="26"/>
    </row>
    <row r="54" spans="1:18" ht="25.5" customHeight="1">
      <c r="A54" s="23" t="s">
        <v>62</v>
      </c>
      <c r="B54" s="27"/>
      <c r="C54" s="57">
        <v>0.711526</v>
      </c>
      <c r="D54" s="57">
        <v>0.175362</v>
      </c>
      <c r="E54" s="57">
        <v>0.205617</v>
      </c>
      <c r="F54" s="57"/>
      <c r="G54" s="57"/>
      <c r="H54" s="56"/>
      <c r="I54" s="56"/>
      <c r="J54" s="28"/>
      <c r="K54" s="30"/>
      <c r="L54" s="31">
        <f t="shared" si="1"/>
        <v>-0.7629517946849441</v>
      </c>
      <c r="M54" s="31">
        <f t="shared" si="2"/>
        <v>0.1372733521682532</v>
      </c>
      <c r="N54" s="31"/>
      <c r="O54" s="31"/>
      <c r="P54" s="31"/>
      <c r="Q54" s="31"/>
      <c r="R54" s="26" t="s">
        <v>502</v>
      </c>
    </row>
    <row r="55" spans="1:18" ht="30" customHeight="1">
      <c r="A55" s="23" t="s">
        <v>80</v>
      </c>
      <c r="B55" s="27"/>
      <c r="C55" s="57"/>
      <c r="D55" s="57"/>
      <c r="E55" s="57"/>
      <c r="F55" s="57"/>
      <c r="G55" s="57"/>
      <c r="H55" s="56"/>
      <c r="I55" s="56"/>
      <c r="J55" s="28"/>
      <c r="K55" s="30"/>
      <c r="L55" s="31">
        <f t="shared" si="1"/>
        <v>0</v>
      </c>
      <c r="M55" s="31">
        <f t="shared" si="2"/>
        <v>0</v>
      </c>
      <c r="N55" s="31"/>
      <c r="O55" s="31"/>
      <c r="P55" s="31"/>
      <c r="Q55" s="31"/>
      <c r="R55" s="26"/>
    </row>
    <row r="56" spans="1:18" ht="27.75" customHeight="1">
      <c r="A56" s="23" t="s">
        <v>81</v>
      </c>
      <c r="B56" s="27"/>
      <c r="C56" s="57"/>
      <c r="D56" s="57"/>
      <c r="E56" s="57"/>
      <c r="F56" s="57"/>
      <c r="G56" s="57"/>
      <c r="H56" s="56"/>
      <c r="I56" s="56"/>
      <c r="J56" s="28"/>
      <c r="K56" s="30"/>
      <c r="L56" s="31">
        <f t="shared" si="1"/>
        <v>0</v>
      </c>
      <c r="M56" s="31">
        <f t="shared" si="2"/>
        <v>0</v>
      </c>
      <c r="N56" s="31"/>
      <c r="O56" s="31"/>
      <c r="P56" s="31"/>
      <c r="Q56" s="31"/>
      <c r="R56" s="26"/>
    </row>
    <row r="57" spans="1:18" ht="33" customHeight="1">
      <c r="A57" s="23" t="s">
        <v>82</v>
      </c>
      <c r="B57" s="27"/>
      <c r="C57" s="57"/>
      <c r="D57" s="57"/>
      <c r="E57" s="57"/>
      <c r="F57" s="57"/>
      <c r="G57" s="57"/>
      <c r="H57" s="56"/>
      <c r="I57" s="56"/>
      <c r="J57" s="28"/>
      <c r="K57" s="30"/>
      <c r="L57" s="31">
        <f t="shared" si="1"/>
        <v>0</v>
      </c>
      <c r="M57" s="31">
        <f t="shared" si="2"/>
        <v>0</v>
      </c>
      <c r="N57" s="31"/>
      <c r="O57" s="31"/>
      <c r="P57" s="31"/>
      <c r="Q57" s="31"/>
      <c r="R57" s="26"/>
    </row>
    <row r="58" spans="1:18" ht="33" customHeight="1">
      <c r="A58" s="23" t="s">
        <v>63</v>
      </c>
      <c r="B58" s="27"/>
      <c r="C58" s="57"/>
      <c r="D58" s="57"/>
      <c r="E58" s="57"/>
      <c r="F58" s="57"/>
      <c r="G58" s="57"/>
      <c r="H58" s="56"/>
      <c r="I58" s="56"/>
      <c r="J58" s="28"/>
      <c r="K58" s="30"/>
      <c r="L58" s="31">
        <f t="shared" si="1"/>
        <v>0</v>
      </c>
      <c r="M58" s="31">
        <f t="shared" si="2"/>
        <v>0</v>
      </c>
      <c r="N58" s="31"/>
      <c r="O58" s="31"/>
      <c r="P58" s="31"/>
      <c r="Q58" s="31"/>
      <c r="R58" s="26"/>
    </row>
    <row r="59" spans="1:18" ht="39" customHeight="1">
      <c r="A59" s="23" t="s">
        <v>64</v>
      </c>
      <c r="B59" s="27"/>
      <c r="C59" s="57"/>
      <c r="D59" s="57"/>
      <c r="E59" s="57"/>
      <c r="F59" s="57"/>
      <c r="G59" s="57"/>
      <c r="H59" s="56"/>
      <c r="I59" s="56"/>
      <c r="J59" s="28"/>
      <c r="K59" s="30"/>
      <c r="L59" s="31">
        <f t="shared" si="1"/>
        <v>0</v>
      </c>
      <c r="M59" s="31">
        <f t="shared" si="2"/>
        <v>0</v>
      </c>
      <c r="N59" s="31"/>
      <c r="O59" s="31"/>
      <c r="P59" s="31"/>
      <c r="Q59" s="31"/>
      <c r="R59" s="26"/>
    </row>
    <row r="60" spans="1:18" ht="33.75" customHeight="1">
      <c r="A60" s="23" t="s">
        <v>65</v>
      </c>
      <c r="B60" s="27"/>
      <c r="C60" s="57"/>
      <c r="D60" s="57"/>
      <c r="E60" s="57"/>
      <c r="F60" s="57"/>
      <c r="G60" s="57"/>
      <c r="H60" s="56"/>
      <c r="I60" s="56"/>
      <c r="J60" s="28"/>
      <c r="K60" s="30"/>
      <c r="L60" s="31">
        <f t="shared" si="1"/>
        <v>0</v>
      </c>
      <c r="M60" s="31">
        <f t="shared" si="2"/>
        <v>0</v>
      </c>
      <c r="N60" s="31"/>
      <c r="O60" s="31"/>
      <c r="P60" s="31"/>
      <c r="Q60" s="31"/>
      <c r="R60" s="26"/>
    </row>
    <row r="61" spans="1:18" ht="36" customHeight="1">
      <c r="A61" s="23" t="s">
        <v>74</v>
      </c>
      <c r="B61" s="27"/>
      <c r="C61" s="57"/>
      <c r="D61" s="57"/>
      <c r="E61" s="57"/>
      <c r="F61" s="57"/>
      <c r="G61" s="57"/>
      <c r="H61" s="56"/>
      <c r="I61" s="56"/>
      <c r="J61" s="28"/>
      <c r="K61" s="30"/>
      <c r="L61" s="31">
        <f t="shared" si="1"/>
        <v>0</v>
      </c>
      <c r="M61" s="31">
        <f t="shared" si="2"/>
        <v>0</v>
      </c>
      <c r="N61" s="31"/>
      <c r="O61" s="31"/>
      <c r="P61" s="31"/>
      <c r="Q61" s="31"/>
      <c r="R61" s="26"/>
    </row>
    <row r="62" spans="1:18" ht="19.5" customHeight="1">
      <c r="A62" s="23" t="s">
        <v>66</v>
      </c>
      <c r="B62" s="27"/>
      <c r="C62" s="57"/>
      <c r="D62" s="57"/>
      <c r="E62" s="57"/>
      <c r="F62" s="57"/>
      <c r="G62" s="57"/>
      <c r="H62" s="56"/>
      <c r="I62" s="56"/>
      <c r="J62" s="28"/>
      <c r="K62" s="30"/>
      <c r="L62" s="31">
        <f t="shared" si="1"/>
        <v>0</v>
      </c>
      <c r="M62" s="31">
        <f t="shared" si="2"/>
        <v>0</v>
      </c>
      <c r="N62" s="31"/>
      <c r="O62" s="31"/>
      <c r="P62" s="31"/>
      <c r="Q62" s="31"/>
      <c r="R62" s="26"/>
    </row>
    <row r="63" spans="1:18" ht="19.5" customHeight="1">
      <c r="A63" s="23" t="s">
        <v>67</v>
      </c>
      <c r="B63" s="27"/>
      <c r="C63" s="57"/>
      <c r="D63" s="57"/>
      <c r="E63" s="57"/>
      <c r="F63" s="57"/>
      <c r="G63" s="57"/>
      <c r="H63" s="56"/>
      <c r="I63" s="56"/>
      <c r="J63" s="28"/>
      <c r="K63" s="30"/>
      <c r="L63" s="31">
        <f t="shared" si="1"/>
        <v>0</v>
      </c>
      <c r="M63" s="31">
        <f t="shared" si="2"/>
        <v>0</v>
      </c>
      <c r="N63" s="31"/>
      <c r="O63" s="31"/>
      <c r="P63" s="31"/>
      <c r="Q63" s="31"/>
      <c r="R63" s="26"/>
    </row>
    <row r="64" spans="1:18" ht="22.5" customHeight="1">
      <c r="A64" s="23" t="s">
        <v>68</v>
      </c>
      <c r="B64" s="27"/>
      <c r="C64" s="202">
        <v>0.05452</v>
      </c>
      <c r="D64" s="203">
        <v>0</v>
      </c>
      <c r="E64" s="203">
        <v>0</v>
      </c>
      <c r="F64" s="57"/>
      <c r="G64" s="57"/>
      <c r="H64" s="56"/>
      <c r="I64" s="56"/>
      <c r="J64" s="28"/>
      <c r="K64" s="30"/>
      <c r="L64" s="31">
        <f t="shared" si="1"/>
        <v>-1</v>
      </c>
      <c r="M64" s="31">
        <f t="shared" si="2"/>
        <v>0</v>
      </c>
      <c r="N64" s="31"/>
      <c r="O64" s="31"/>
      <c r="P64" s="31"/>
      <c r="Q64" s="31"/>
      <c r="R64" s="26"/>
    </row>
    <row r="65" spans="1:18" ht="18" customHeight="1">
      <c r="A65" s="23" t="s">
        <v>69</v>
      </c>
      <c r="B65" s="27"/>
      <c r="C65" s="57"/>
      <c r="D65" s="57"/>
      <c r="E65" s="57"/>
      <c r="F65" s="57"/>
      <c r="G65" s="57"/>
      <c r="H65" s="56"/>
      <c r="I65" s="56"/>
      <c r="J65" s="28"/>
      <c r="K65" s="30"/>
      <c r="L65" s="31">
        <f t="shared" si="1"/>
        <v>0</v>
      </c>
      <c r="M65" s="31">
        <f t="shared" si="2"/>
        <v>0</v>
      </c>
      <c r="N65" s="31"/>
      <c r="O65" s="31"/>
      <c r="P65" s="31"/>
      <c r="Q65" s="31"/>
      <c r="R65" s="26"/>
    </row>
    <row r="66" spans="1:18" ht="22.5" customHeight="1">
      <c r="A66" s="23" t="s">
        <v>70</v>
      </c>
      <c r="B66" s="27"/>
      <c r="C66" s="57"/>
      <c r="D66" s="57"/>
      <c r="E66" s="57"/>
      <c r="F66" s="57"/>
      <c r="G66" s="57"/>
      <c r="H66" s="56"/>
      <c r="I66" s="56"/>
      <c r="J66" s="28"/>
      <c r="K66" s="30"/>
      <c r="L66" s="31">
        <f t="shared" si="1"/>
        <v>0</v>
      </c>
      <c r="M66" s="31">
        <f t="shared" si="2"/>
        <v>0</v>
      </c>
      <c r="N66" s="31"/>
      <c r="O66" s="31"/>
      <c r="P66" s="31"/>
      <c r="Q66" s="31"/>
      <c r="R66" s="26"/>
    </row>
    <row r="67" spans="1:18" ht="16.5" customHeight="1">
      <c r="A67" s="23" t="s">
        <v>71</v>
      </c>
      <c r="B67" s="27"/>
      <c r="C67" s="57"/>
      <c r="D67" s="57"/>
      <c r="E67" s="57"/>
      <c r="F67" s="57"/>
      <c r="G67" s="57"/>
      <c r="H67" s="56"/>
      <c r="I67" s="56"/>
      <c r="J67" s="28"/>
      <c r="K67" s="30"/>
      <c r="L67" s="31">
        <f t="shared" si="1"/>
        <v>0</v>
      </c>
      <c r="M67" s="31">
        <f t="shared" si="2"/>
        <v>0</v>
      </c>
      <c r="N67" s="31"/>
      <c r="O67" s="31"/>
      <c r="P67" s="31"/>
      <c r="Q67" s="31"/>
      <c r="R67" s="26"/>
    </row>
    <row r="68" spans="1:18" ht="21" customHeight="1">
      <c r="A68" s="23" t="s">
        <v>72</v>
      </c>
      <c r="B68" s="27"/>
      <c r="C68" s="57"/>
      <c r="D68" s="57"/>
      <c r="E68" s="57"/>
      <c r="F68" s="57"/>
      <c r="G68" s="57"/>
      <c r="H68" s="56"/>
      <c r="I68" s="56"/>
      <c r="J68" s="28"/>
      <c r="K68" s="30"/>
      <c r="L68" s="31">
        <f t="shared" si="1"/>
        <v>0</v>
      </c>
      <c r="M68" s="31">
        <f t="shared" si="2"/>
        <v>0</v>
      </c>
      <c r="N68" s="31"/>
      <c r="O68" s="31"/>
      <c r="P68" s="31"/>
      <c r="Q68" s="31"/>
      <c r="R68" s="26"/>
    </row>
    <row r="69" spans="1:18" ht="30" customHeight="1">
      <c r="A69" s="23" t="s">
        <v>73</v>
      </c>
      <c r="B69" s="27"/>
      <c r="C69" s="57"/>
      <c r="D69" s="57"/>
      <c r="E69" s="57"/>
      <c r="F69" s="57"/>
      <c r="G69" s="57"/>
      <c r="H69" s="56"/>
      <c r="I69" s="56"/>
      <c r="J69" s="28"/>
      <c r="K69" s="30"/>
      <c r="L69" s="31">
        <f t="shared" si="1"/>
        <v>0</v>
      </c>
      <c r="M69" s="31">
        <f>_xlfn.IFERROR((E69)/(D69*1.031)-1,0)</f>
        <v>0</v>
      </c>
      <c r="N69" s="31"/>
      <c r="O69" s="31"/>
      <c r="P69" s="31"/>
      <c r="Q69" s="31"/>
      <c r="R69" s="26"/>
    </row>
    <row r="70" spans="1:18" ht="48" customHeight="1">
      <c r="A70" s="225" t="s">
        <v>478</v>
      </c>
      <c r="B70" s="209"/>
      <c r="C70" s="209"/>
      <c r="D70" s="209"/>
      <c r="E70" s="209"/>
      <c r="F70" s="209"/>
      <c r="G70" s="209"/>
      <c r="H70" s="209"/>
      <c r="I70" s="209"/>
      <c r="J70" s="209"/>
      <c r="K70" s="209"/>
      <c r="L70" s="209"/>
      <c r="M70" s="209"/>
      <c r="N70" s="209"/>
      <c r="O70" s="209"/>
      <c r="P70" s="209"/>
      <c r="Q70" s="209"/>
      <c r="R70" s="209"/>
    </row>
    <row r="71" spans="3:17" ht="15">
      <c r="C71" s="29"/>
      <c r="D71" s="29"/>
      <c r="E71" s="29"/>
      <c r="F71" s="29"/>
      <c r="G71" s="29"/>
      <c r="H71" s="29"/>
      <c r="I71" s="29"/>
      <c r="J71" s="29"/>
      <c r="K71" s="29"/>
      <c r="O71" s="29"/>
      <c r="P71" s="29"/>
      <c r="Q71" s="29"/>
    </row>
    <row r="72" spans="3:17" ht="15">
      <c r="C72" s="29"/>
      <c r="D72" s="29"/>
      <c r="E72" s="29"/>
      <c r="F72" s="29"/>
      <c r="G72" s="29"/>
      <c r="H72" s="29"/>
      <c r="I72" s="29"/>
      <c r="J72" s="29"/>
      <c r="K72" s="29"/>
      <c r="O72" s="29"/>
      <c r="P72" s="29"/>
      <c r="Q72" s="29"/>
    </row>
    <row r="73" spans="3:17" ht="15">
      <c r="C73" s="29"/>
      <c r="D73" s="29"/>
      <c r="E73" s="29"/>
      <c r="F73" s="29"/>
      <c r="G73" s="29"/>
      <c r="H73" s="29"/>
      <c r="I73" s="29"/>
      <c r="J73" s="29"/>
      <c r="K73" s="29"/>
      <c r="O73" s="29"/>
      <c r="P73" s="29"/>
      <c r="Q73" s="29"/>
    </row>
    <row r="74" spans="3:17" ht="15">
      <c r="C74" s="29"/>
      <c r="D74" s="29"/>
      <c r="E74" s="29"/>
      <c r="F74" s="29"/>
      <c r="G74" s="29"/>
      <c r="H74" s="29"/>
      <c r="I74" s="29"/>
      <c r="J74" s="29"/>
      <c r="K74" s="29"/>
      <c r="O74" s="29"/>
      <c r="P74" s="29"/>
      <c r="Q74" s="29"/>
    </row>
    <row r="75" spans="3:17" ht="15">
      <c r="C75" s="29"/>
      <c r="D75" s="29"/>
      <c r="E75" s="29"/>
      <c r="F75" s="29"/>
      <c r="G75" s="29"/>
      <c r="H75" s="29"/>
      <c r="I75" s="29"/>
      <c r="J75" s="29"/>
      <c r="K75" s="29"/>
      <c r="O75" s="29"/>
      <c r="P75" s="29"/>
      <c r="Q75" s="29"/>
    </row>
    <row r="76" spans="3:17" ht="15">
      <c r="C76" s="29"/>
      <c r="D76" s="29"/>
      <c r="E76" s="29"/>
      <c r="F76" s="29"/>
      <c r="G76" s="29"/>
      <c r="H76" s="29"/>
      <c r="I76" s="29"/>
      <c r="J76" s="29"/>
      <c r="K76" s="29"/>
      <c r="O76" s="29"/>
      <c r="P76" s="29"/>
      <c r="Q76" s="29"/>
    </row>
    <row r="77" spans="3:17" ht="15">
      <c r="C77" s="29"/>
      <c r="D77" s="29"/>
      <c r="E77" s="29"/>
      <c r="F77" s="29"/>
      <c r="G77" s="29"/>
      <c r="H77" s="29"/>
      <c r="I77" s="29"/>
      <c r="J77" s="29"/>
      <c r="K77" s="29"/>
      <c r="O77" s="29"/>
      <c r="P77" s="29"/>
      <c r="Q77" s="29"/>
    </row>
    <row r="78" spans="3:17" ht="15">
      <c r="C78" s="29"/>
      <c r="D78" s="29"/>
      <c r="E78" s="29"/>
      <c r="F78" s="29"/>
      <c r="G78" s="29"/>
      <c r="H78" s="29"/>
      <c r="I78" s="29"/>
      <c r="J78" s="29"/>
      <c r="K78" s="29"/>
      <c r="O78" s="29"/>
      <c r="P78" s="29"/>
      <c r="Q78" s="29"/>
    </row>
    <row r="79" spans="3:17" ht="15">
      <c r="C79" s="29"/>
      <c r="D79" s="29"/>
      <c r="E79" s="29"/>
      <c r="F79" s="29"/>
      <c r="G79" s="29"/>
      <c r="H79" s="29"/>
      <c r="I79" s="29"/>
      <c r="J79" s="29"/>
      <c r="K79" s="29"/>
      <c r="O79" s="29"/>
      <c r="P79" s="29"/>
      <c r="Q79" s="29"/>
    </row>
    <row r="80" spans="3:17" ht="15">
      <c r="C80" s="29"/>
      <c r="D80" s="29"/>
      <c r="E80" s="29"/>
      <c r="F80" s="29"/>
      <c r="G80" s="29"/>
      <c r="H80" s="29"/>
      <c r="I80" s="29"/>
      <c r="J80" s="29"/>
      <c r="K80" s="29"/>
      <c r="O80" s="29"/>
      <c r="P80" s="29"/>
      <c r="Q80" s="29"/>
    </row>
    <row r="81" spans="3:17" ht="15">
      <c r="C81" s="29"/>
      <c r="D81" s="29"/>
      <c r="E81" s="29"/>
      <c r="F81" s="29"/>
      <c r="G81" s="29"/>
      <c r="H81" s="29"/>
      <c r="I81" s="29"/>
      <c r="J81" s="29"/>
      <c r="K81" s="29"/>
      <c r="O81" s="29"/>
      <c r="P81" s="29"/>
      <c r="Q81" s="29"/>
    </row>
    <row r="82" spans="3:17" ht="15">
      <c r="C82" s="29"/>
      <c r="D82" s="29"/>
      <c r="E82" s="29"/>
      <c r="F82" s="29"/>
      <c r="G82" s="29"/>
      <c r="H82" s="29"/>
      <c r="I82" s="29"/>
      <c r="J82" s="29"/>
      <c r="K82" s="29"/>
      <c r="O82" s="29"/>
      <c r="P82" s="29"/>
      <c r="Q82" s="29"/>
    </row>
    <row r="83" spans="3:17" ht="15">
      <c r="C83" s="29"/>
      <c r="D83" s="29"/>
      <c r="E83" s="29"/>
      <c r="F83" s="29"/>
      <c r="G83" s="29"/>
      <c r="H83" s="29"/>
      <c r="I83" s="29"/>
      <c r="J83" s="29"/>
      <c r="K83" s="29"/>
      <c r="O83" s="29"/>
      <c r="P83" s="29"/>
      <c r="Q83" s="29"/>
    </row>
    <row r="84" spans="3:17" ht="15">
      <c r="C84" s="29"/>
      <c r="D84" s="29"/>
      <c r="E84" s="29"/>
      <c r="F84" s="29"/>
      <c r="G84" s="29"/>
      <c r="H84" s="29"/>
      <c r="I84" s="29"/>
      <c r="J84" s="29"/>
      <c r="K84" s="29"/>
      <c r="O84" s="29"/>
      <c r="P84" s="29"/>
      <c r="Q84" s="29"/>
    </row>
    <row r="85" spans="3:17" ht="15">
      <c r="C85" s="29"/>
      <c r="D85" s="29"/>
      <c r="E85" s="29"/>
      <c r="F85" s="29"/>
      <c r="G85" s="29"/>
      <c r="H85" s="29"/>
      <c r="I85" s="29"/>
      <c r="J85" s="29"/>
      <c r="K85" s="29"/>
      <c r="O85" s="29"/>
      <c r="P85" s="29"/>
      <c r="Q85" s="29"/>
    </row>
  </sheetData>
  <sheetProtection/>
  <autoFilter ref="A8:T70"/>
  <mergeCells count="15">
    <mergeCell ref="A70:R70"/>
    <mergeCell ref="L5:Q5"/>
    <mergeCell ref="A2:R2"/>
    <mergeCell ref="R3:R7"/>
    <mergeCell ref="C5:C7"/>
    <mergeCell ref="K5:K7"/>
    <mergeCell ref="B6:B7"/>
    <mergeCell ref="J6:J7"/>
    <mergeCell ref="B3:B4"/>
    <mergeCell ref="C3:I3"/>
    <mergeCell ref="C4:I4"/>
    <mergeCell ref="J3:J4"/>
    <mergeCell ref="D5:I5"/>
    <mergeCell ref="A3:A7"/>
    <mergeCell ref="K3:Q4"/>
  </mergeCells>
  <printOptions/>
  <pageMargins left="0.7" right="0.7" top="0.75" bottom="0.75" header="0.3" footer="0.3"/>
  <pageSetup horizontalDpi="300" verticalDpi="300" orientation="portrait" paperSize="9" scale="36" r:id="rId1"/>
</worksheet>
</file>

<file path=xl/worksheets/sheet4.xml><?xml version="1.0" encoding="utf-8"?>
<worksheet xmlns="http://schemas.openxmlformats.org/spreadsheetml/2006/main" xmlns:r="http://schemas.openxmlformats.org/officeDocument/2006/relationships">
  <dimension ref="A1:Q19"/>
  <sheetViews>
    <sheetView view="pageBreakPreview" zoomScale="60" zoomScaleNormal="70" zoomScalePageLayoutView="0" workbookViewId="0" topLeftCell="A1">
      <selection activeCell="C13" sqref="C13"/>
    </sheetView>
  </sheetViews>
  <sheetFormatPr defaultColWidth="11.421875" defaultRowHeight="15"/>
  <cols>
    <col min="1" max="1" width="16.421875" style="3" customWidth="1"/>
    <col min="2" max="2" width="3.421875" style="3" customWidth="1"/>
    <col min="3" max="3" width="15.421875" style="3" customWidth="1"/>
    <col min="4" max="4" width="13.421875" style="3" customWidth="1"/>
    <col min="5" max="5" width="12.57421875" style="3" customWidth="1"/>
    <col min="6" max="9" width="11.421875" style="3" customWidth="1"/>
    <col min="10" max="10" width="3.421875" style="3" customWidth="1"/>
    <col min="11" max="11" width="11.421875" style="3" customWidth="1"/>
    <col min="12" max="12" width="12.421875" style="3" customWidth="1"/>
    <col min="13" max="13" width="11.57421875" style="3" customWidth="1"/>
    <col min="14" max="16384" width="11.421875" style="3" customWidth="1"/>
  </cols>
  <sheetData>
    <row r="1" ht="15.75" thickBot="1">
      <c r="A1" s="3" t="str">
        <f>'Ente Público'!B3</f>
        <v>Hospital General Dr. Manuel Gea González</v>
      </c>
    </row>
    <row r="2" spans="1:17" ht="15.75" thickBot="1">
      <c r="A2" s="249" t="s">
        <v>85</v>
      </c>
      <c r="B2" s="250"/>
      <c r="C2" s="250"/>
      <c r="D2" s="250"/>
      <c r="E2" s="250"/>
      <c r="F2" s="250"/>
      <c r="G2" s="250"/>
      <c r="H2" s="250"/>
      <c r="I2" s="250"/>
      <c r="J2" s="250"/>
      <c r="K2" s="250"/>
      <c r="L2" s="250"/>
      <c r="M2" s="250"/>
      <c r="N2" s="250"/>
      <c r="O2" s="250"/>
      <c r="P2" s="250"/>
      <c r="Q2" s="250"/>
    </row>
    <row r="3" spans="1:17" s="32" customFormat="1" ht="8.25">
      <c r="A3" s="251" t="s">
        <v>1</v>
      </c>
      <c r="B3" s="254"/>
      <c r="C3" s="256" t="s">
        <v>86</v>
      </c>
      <c r="D3" s="256"/>
      <c r="E3" s="256"/>
      <c r="F3" s="256"/>
      <c r="G3" s="256"/>
      <c r="H3" s="256"/>
      <c r="I3" s="256"/>
      <c r="J3" s="254"/>
      <c r="K3" s="256" t="s">
        <v>122</v>
      </c>
      <c r="L3" s="256"/>
      <c r="M3" s="256"/>
      <c r="N3" s="256"/>
      <c r="O3" s="256"/>
      <c r="P3" s="256"/>
      <c r="Q3" s="259"/>
    </row>
    <row r="4" spans="1:17" s="32" customFormat="1" ht="8.25">
      <c r="A4" s="252"/>
      <c r="B4" s="255"/>
      <c r="C4" s="257" t="s">
        <v>87</v>
      </c>
      <c r="D4" s="257"/>
      <c r="E4" s="257"/>
      <c r="F4" s="257"/>
      <c r="G4" s="257"/>
      <c r="H4" s="257"/>
      <c r="I4" s="257"/>
      <c r="J4" s="258"/>
      <c r="K4" s="257"/>
      <c r="L4" s="257"/>
      <c r="M4" s="257"/>
      <c r="N4" s="257"/>
      <c r="O4" s="257"/>
      <c r="P4" s="257"/>
      <c r="Q4" s="260"/>
    </row>
    <row r="5" spans="1:17" s="32" customFormat="1" ht="49.5" customHeight="1">
      <c r="A5" s="252"/>
      <c r="B5" s="123"/>
      <c r="C5" s="75" t="s">
        <v>173</v>
      </c>
      <c r="D5" s="247" t="s">
        <v>88</v>
      </c>
      <c r="E5" s="247"/>
      <c r="F5" s="247"/>
      <c r="G5" s="247"/>
      <c r="H5" s="247"/>
      <c r="I5" s="247"/>
      <c r="J5" s="124"/>
      <c r="K5" s="261" t="s">
        <v>178</v>
      </c>
      <c r="L5" s="247" t="s">
        <v>6</v>
      </c>
      <c r="M5" s="247"/>
      <c r="N5" s="247"/>
      <c r="O5" s="247"/>
      <c r="P5" s="247"/>
      <c r="Q5" s="248"/>
    </row>
    <row r="6" spans="1:17" s="32" customFormat="1" ht="17.25" thickBot="1">
      <c r="A6" s="253"/>
      <c r="B6" s="125"/>
      <c r="C6" s="126"/>
      <c r="D6" s="127" t="s">
        <v>174</v>
      </c>
      <c r="E6" s="127" t="s">
        <v>175</v>
      </c>
      <c r="F6" s="127" t="s">
        <v>152</v>
      </c>
      <c r="G6" s="127" t="s">
        <v>176</v>
      </c>
      <c r="H6" s="127" t="s">
        <v>177</v>
      </c>
      <c r="I6" s="127" t="s">
        <v>155</v>
      </c>
      <c r="J6" s="128"/>
      <c r="K6" s="262"/>
      <c r="L6" s="127" t="s">
        <v>174</v>
      </c>
      <c r="M6" s="127" t="s">
        <v>151</v>
      </c>
      <c r="N6" s="127" t="s">
        <v>152</v>
      </c>
      <c r="O6" s="127" t="s">
        <v>176</v>
      </c>
      <c r="P6" s="127" t="s">
        <v>177</v>
      </c>
      <c r="Q6" s="129" t="s">
        <v>155</v>
      </c>
    </row>
    <row r="7" spans="1:17" ht="16.5" thickBot="1">
      <c r="A7" s="130" t="s">
        <v>7</v>
      </c>
      <c r="B7" s="131"/>
      <c r="C7" s="132">
        <f aca="true" t="shared" si="0" ref="C7:I7">SUM(C8+C12+C18)</f>
        <v>2084</v>
      </c>
      <c r="D7" s="132">
        <f t="shared" si="0"/>
        <v>2084</v>
      </c>
      <c r="E7" s="132">
        <f t="shared" si="0"/>
        <v>2085</v>
      </c>
      <c r="F7" s="132">
        <f t="shared" si="0"/>
        <v>0</v>
      </c>
      <c r="G7" s="132">
        <f t="shared" si="0"/>
        <v>0</v>
      </c>
      <c r="H7" s="132">
        <f t="shared" si="0"/>
        <v>0</v>
      </c>
      <c r="I7" s="132">
        <f t="shared" si="0"/>
        <v>0</v>
      </c>
      <c r="J7" s="109"/>
      <c r="K7" s="133"/>
      <c r="L7" s="134">
        <f>D7-C7</f>
        <v>0</v>
      </c>
      <c r="M7" s="134">
        <f>E7-D7</f>
        <v>1</v>
      </c>
      <c r="N7" s="134"/>
      <c r="O7" s="134"/>
      <c r="P7" s="134"/>
      <c r="Q7" s="135"/>
    </row>
    <row r="8" spans="1:17" ht="18.75" thickBot="1">
      <c r="A8" s="117" t="s">
        <v>89</v>
      </c>
      <c r="B8" s="136"/>
      <c r="C8" s="137">
        <f aca="true" t="shared" si="1" ref="C8:I8">SUM(C9:C11)</f>
        <v>29</v>
      </c>
      <c r="D8" s="137">
        <f t="shared" si="1"/>
        <v>28</v>
      </c>
      <c r="E8" s="137">
        <f t="shared" si="1"/>
        <v>28</v>
      </c>
      <c r="F8" s="137">
        <f t="shared" si="1"/>
        <v>0</v>
      </c>
      <c r="G8" s="137">
        <f t="shared" si="1"/>
        <v>0</v>
      </c>
      <c r="H8" s="137">
        <f t="shared" si="1"/>
        <v>0</v>
      </c>
      <c r="I8" s="137">
        <f t="shared" si="1"/>
        <v>0</v>
      </c>
      <c r="J8" s="109"/>
      <c r="K8" s="133"/>
      <c r="L8" s="134">
        <f aca="true" t="shared" si="2" ref="L8:L18">D8-C8</f>
        <v>-1</v>
      </c>
      <c r="M8" s="134">
        <f aca="true" t="shared" si="3" ref="M8:M18">E8-D8</f>
        <v>0</v>
      </c>
      <c r="N8" s="134"/>
      <c r="O8" s="134"/>
      <c r="P8" s="134"/>
      <c r="Q8" s="135"/>
    </row>
    <row r="9" spans="1:17" ht="18">
      <c r="A9" s="60" t="s">
        <v>496</v>
      </c>
      <c r="B9" s="139"/>
      <c r="C9" s="140">
        <v>26</v>
      </c>
      <c r="D9" s="140">
        <v>25</v>
      </c>
      <c r="E9" s="140">
        <v>25</v>
      </c>
      <c r="F9" s="140"/>
      <c r="G9" s="140"/>
      <c r="H9" s="140"/>
      <c r="I9" s="140"/>
      <c r="J9" s="36"/>
      <c r="K9" s="141"/>
      <c r="L9" s="142">
        <f t="shared" si="2"/>
        <v>-1</v>
      </c>
      <c r="M9" s="142">
        <f t="shared" si="3"/>
        <v>0</v>
      </c>
      <c r="N9" s="142"/>
      <c r="O9" s="142"/>
      <c r="P9" s="142"/>
      <c r="Q9" s="143"/>
    </row>
    <row r="10" spans="1:17" ht="18">
      <c r="A10" s="60" t="s">
        <v>497</v>
      </c>
      <c r="B10" s="139"/>
      <c r="C10" s="140">
        <v>3</v>
      </c>
      <c r="D10" s="140">
        <v>3</v>
      </c>
      <c r="E10" s="140">
        <v>3</v>
      </c>
      <c r="F10" s="140"/>
      <c r="G10" s="140"/>
      <c r="H10" s="140"/>
      <c r="I10" s="140"/>
      <c r="J10" s="36"/>
      <c r="K10" s="141"/>
      <c r="L10" s="142">
        <f t="shared" si="2"/>
        <v>0</v>
      </c>
      <c r="M10" s="142">
        <f t="shared" si="3"/>
        <v>0</v>
      </c>
      <c r="N10" s="142"/>
      <c r="O10" s="142"/>
      <c r="P10" s="142"/>
      <c r="Q10" s="143"/>
    </row>
    <row r="11" spans="1:17" ht="18.75" thickBot="1">
      <c r="A11" s="60"/>
      <c r="B11" s="139"/>
      <c r="C11" s="140"/>
      <c r="D11" s="140"/>
      <c r="E11" s="140"/>
      <c r="F11" s="140"/>
      <c r="G11" s="140"/>
      <c r="H11" s="140"/>
      <c r="I11" s="140"/>
      <c r="J11" s="36"/>
      <c r="K11" s="141"/>
      <c r="L11" s="142">
        <f t="shared" si="2"/>
        <v>0</v>
      </c>
      <c r="M11" s="142">
        <f t="shared" si="3"/>
        <v>0</v>
      </c>
      <c r="N11" s="142"/>
      <c r="O11" s="142"/>
      <c r="P11" s="142"/>
      <c r="Q11" s="143"/>
    </row>
    <row r="12" spans="1:17" ht="18.75" thickBot="1">
      <c r="A12" s="117" t="s">
        <v>90</v>
      </c>
      <c r="B12" s="138"/>
      <c r="C12" s="137">
        <f>SUM(C13:C17)</f>
        <v>2055</v>
      </c>
      <c r="D12" s="137">
        <f aca="true" t="shared" si="4" ref="D12:I12">SUM(D13:D17)</f>
        <v>2056</v>
      </c>
      <c r="E12" s="137">
        <f t="shared" si="4"/>
        <v>2057</v>
      </c>
      <c r="F12" s="137">
        <f t="shared" si="4"/>
        <v>0</v>
      </c>
      <c r="G12" s="137">
        <f t="shared" si="4"/>
        <v>0</v>
      </c>
      <c r="H12" s="137">
        <f t="shared" si="4"/>
        <v>0</v>
      </c>
      <c r="I12" s="137">
        <f t="shared" si="4"/>
        <v>0</v>
      </c>
      <c r="J12" s="109"/>
      <c r="K12" s="133"/>
      <c r="L12" s="134">
        <f t="shared" si="2"/>
        <v>1</v>
      </c>
      <c r="M12" s="134">
        <f t="shared" si="3"/>
        <v>1</v>
      </c>
      <c r="N12" s="134"/>
      <c r="O12" s="134"/>
      <c r="P12" s="134"/>
      <c r="Q12" s="135"/>
    </row>
    <row r="13" spans="1:17" ht="18">
      <c r="A13" s="60" t="s">
        <v>498</v>
      </c>
      <c r="B13" s="139"/>
      <c r="C13" s="140">
        <v>1471</v>
      </c>
      <c r="D13" s="140">
        <v>1471</v>
      </c>
      <c r="E13" s="140">
        <v>1471</v>
      </c>
      <c r="F13" s="140"/>
      <c r="G13" s="140"/>
      <c r="H13" s="140"/>
      <c r="I13" s="140"/>
      <c r="J13" s="36"/>
      <c r="K13" s="141"/>
      <c r="L13" s="142">
        <f t="shared" si="2"/>
        <v>0</v>
      </c>
      <c r="M13" s="142">
        <f t="shared" si="3"/>
        <v>0</v>
      </c>
      <c r="N13" s="142"/>
      <c r="O13" s="142"/>
      <c r="P13" s="142"/>
      <c r="Q13" s="143"/>
    </row>
    <row r="14" spans="1:17" ht="25.5">
      <c r="A14" s="60" t="s">
        <v>499</v>
      </c>
      <c r="B14" s="139"/>
      <c r="C14" s="140">
        <v>134</v>
      </c>
      <c r="D14" s="140">
        <v>134</v>
      </c>
      <c r="E14" s="140">
        <v>134</v>
      </c>
      <c r="F14" s="140"/>
      <c r="G14" s="140"/>
      <c r="H14" s="140"/>
      <c r="I14" s="140"/>
      <c r="J14" s="36"/>
      <c r="K14" s="141"/>
      <c r="L14" s="142">
        <f t="shared" si="2"/>
        <v>0</v>
      </c>
      <c r="M14" s="142">
        <f t="shared" si="3"/>
        <v>0</v>
      </c>
      <c r="N14" s="142"/>
      <c r="O14" s="142"/>
      <c r="P14" s="142"/>
      <c r="Q14" s="143"/>
    </row>
    <row r="15" spans="1:17" ht="18">
      <c r="A15" s="60" t="s">
        <v>500</v>
      </c>
      <c r="B15" s="139"/>
      <c r="C15" s="140">
        <v>424</v>
      </c>
      <c r="D15" s="140">
        <v>425</v>
      </c>
      <c r="E15" s="140">
        <v>426</v>
      </c>
      <c r="F15" s="140"/>
      <c r="G15" s="140"/>
      <c r="H15" s="140"/>
      <c r="I15" s="140"/>
      <c r="J15" s="36"/>
      <c r="K15" s="141"/>
      <c r="L15" s="142"/>
      <c r="M15" s="142"/>
      <c r="N15" s="142"/>
      <c r="O15" s="142"/>
      <c r="P15" s="142"/>
      <c r="Q15" s="143"/>
    </row>
    <row r="16" spans="1:17" ht="25.5">
      <c r="A16" s="60" t="s">
        <v>501</v>
      </c>
      <c r="B16" s="139"/>
      <c r="C16" s="140">
        <v>26</v>
      </c>
      <c r="D16" s="140">
        <v>26</v>
      </c>
      <c r="E16" s="140">
        <v>26</v>
      </c>
      <c r="F16" s="140"/>
      <c r="G16" s="140"/>
      <c r="H16" s="140"/>
      <c r="I16" s="140"/>
      <c r="J16" s="36"/>
      <c r="K16" s="141"/>
      <c r="L16" s="142"/>
      <c r="M16" s="142"/>
      <c r="N16" s="142"/>
      <c r="O16" s="142"/>
      <c r="P16" s="142"/>
      <c r="Q16" s="143"/>
    </row>
    <row r="17" spans="1:17" ht="18.75" thickBot="1">
      <c r="A17" s="60"/>
      <c r="B17" s="139"/>
      <c r="C17" s="140"/>
      <c r="D17" s="140"/>
      <c r="E17" s="140"/>
      <c r="F17" s="140"/>
      <c r="G17" s="140"/>
      <c r="H17" s="140"/>
      <c r="I17" s="140"/>
      <c r="J17" s="36"/>
      <c r="K17" s="141"/>
      <c r="L17" s="142">
        <f t="shared" si="2"/>
        <v>0</v>
      </c>
      <c r="M17" s="142">
        <f t="shared" si="3"/>
        <v>0</v>
      </c>
      <c r="N17" s="142"/>
      <c r="O17" s="142"/>
      <c r="P17" s="142"/>
      <c r="Q17" s="143"/>
    </row>
    <row r="18" spans="1:17" ht="15.75" thickBot="1">
      <c r="A18" s="117" t="s">
        <v>91</v>
      </c>
      <c r="B18" s="121"/>
      <c r="C18" s="137"/>
      <c r="D18" s="137"/>
      <c r="E18" s="137"/>
      <c r="F18" s="137"/>
      <c r="G18" s="137"/>
      <c r="H18" s="137"/>
      <c r="I18" s="137"/>
      <c r="J18" s="121"/>
      <c r="K18" s="133"/>
      <c r="L18" s="134">
        <f t="shared" si="2"/>
        <v>0</v>
      </c>
      <c r="M18" s="134">
        <f t="shared" si="3"/>
        <v>0</v>
      </c>
      <c r="N18" s="134"/>
      <c r="O18" s="134"/>
      <c r="P18" s="134"/>
      <c r="Q18" s="135"/>
    </row>
    <row r="19" spans="1:17" ht="16.5" customHeight="1">
      <c r="A19" s="245"/>
      <c r="B19" s="246"/>
      <c r="C19" s="246"/>
      <c r="D19" s="246"/>
      <c r="E19" s="246"/>
      <c r="F19" s="246"/>
      <c r="G19" s="246"/>
      <c r="H19" s="246"/>
      <c r="I19" s="246"/>
      <c r="J19" s="246"/>
      <c r="K19" s="246"/>
      <c r="L19" s="246"/>
      <c r="M19" s="246"/>
      <c r="N19" s="246"/>
      <c r="O19" s="246"/>
      <c r="P19" s="246"/>
      <c r="Q19" s="246"/>
    </row>
  </sheetData>
  <sheetProtection/>
  <mergeCells count="11">
    <mergeCell ref="A19:Q19"/>
    <mergeCell ref="L5:Q5"/>
    <mergeCell ref="A2:Q2"/>
    <mergeCell ref="A3:A6"/>
    <mergeCell ref="B3:B4"/>
    <mergeCell ref="C3:I3"/>
    <mergeCell ref="C4:I4"/>
    <mergeCell ref="J3:J4"/>
    <mergeCell ref="K3:Q4"/>
    <mergeCell ref="D5:I5"/>
    <mergeCell ref="K5:K6"/>
  </mergeCells>
  <printOptions/>
  <pageMargins left="0.7" right="0.7" top="0.75" bottom="0.75" header="0.3" footer="0.3"/>
  <pageSetup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Q19"/>
  <sheetViews>
    <sheetView view="pageBreakPreview" zoomScale="60" zoomScalePageLayoutView="0" workbookViewId="0" topLeftCell="A4">
      <selection activeCell="A13" sqref="A13:E16"/>
    </sheetView>
  </sheetViews>
  <sheetFormatPr defaultColWidth="11.421875" defaultRowHeight="15"/>
  <cols>
    <col min="1" max="1" width="13.8515625" style="3" customWidth="1"/>
    <col min="2" max="2" width="2.8515625" style="3" customWidth="1"/>
    <col min="3" max="3" width="12.8515625" style="3" customWidth="1"/>
    <col min="4" max="9" width="11.421875" style="3" customWidth="1"/>
    <col min="10" max="10" width="2.8515625" style="3" customWidth="1"/>
    <col min="11" max="11" width="11.421875" style="3" customWidth="1"/>
    <col min="12" max="12" width="13.421875" style="3" bestFit="1" customWidth="1"/>
    <col min="13" max="16384" width="11.421875" style="3" customWidth="1"/>
  </cols>
  <sheetData>
    <row r="1" ht="15.75" thickBot="1">
      <c r="A1" s="3" t="str">
        <f>'Ente Público'!B3</f>
        <v>Hospital General Dr. Manuel Gea González</v>
      </c>
    </row>
    <row r="2" spans="1:17" ht="15" customHeight="1" thickBot="1">
      <c r="A2" s="34"/>
      <c r="B2" s="263" t="s">
        <v>123</v>
      </c>
      <c r="C2" s="264"/>
      <c r="D2" s="264"/>
      <c r="E2" s="264"/>
      <c r="F2" s="264"/>
      <c r="G2" s="264"/>
      <c r="H2" s="264"/>
      <c r="I2" s="264"/>
      <c r="J2" s="264"/>
      <c r="K2" s="264"/>
      <c r="L2" s="264"/>
      <c r="M2" s="264"/>
      <c r="N2" s="264"/>
      <c r="O2" s="264"/>
      <c r="P2" s="264"/>
      <c r="Q2" s="265"/>
    </row>
    <row r="3" spans="1:17" ht="15" customHeight="1">
      <c r="A3" s="266" t="s">
        <v>1</v>
      </c>
      <c r="B3" s="267"/>
      <c r="C3" s="269" t="s">
        <v>92</v>
      </c>
      <c r="D3" s="269"/>
      <c r="E3" s="269"/>
      <c r="F3" s="269"/>
      <c r="G3" s="269"/>
      <c r="H3" s="269"/>
      <c r="I3" s="269"/>
      <c r="J3" s="237"/>
      <c r="K3" s="270" t="s">
        <v>121</v>
      </c>
      <c r="L3" s="270"/>
      <c r="M3" s="270"/>
      <c r="N3" s="270"/>
      <c r="O3" s="270"/>
      <c r="P3" s="270"/>
      <c r="Q3" s="271"/>
    </row>
    <row r="4" spans="1:17" ht="15">
      <c r="A4" s="223"/>
      <c r="B4" s="268"/>
      <c r="C4" s="231" t="s">
        <v>3</v>
      </c>
      <c r="D4" s="231"/>
      <c r="E4" s="231"/>
      <c r="F4" s="231"/>
      <c r="G4" s="231"/>
      <c r="H4" s="231"/>
      <c r="I4" s="231"/>
      <c r="J4" s="233"/>
      <c r="K4" s="231"/>
      <c r="L4" s="231"/>
      <c r="M4" s="231"/>
      <c r="N4" s="231"/>
      <c r="O4" s="231"/>
      <c r="P4" s="231"/>
      <c r="Q4" s="272"/>
    </row>
    <row r="5" spans="1:17" ht="50.25" customHeight="1">
      <c r="A5" s="223"/>
      <c r="B5" s="76"/>
      <c r="C5" s="231" t="s">
        <v>179</v>
      </c>
      <c r="D5" s="247" t="s">
        <v>88</v>
      </c>
      <c r="E5" s="247"/>
      <c r="F5" s="247"/>
      <c r="G5" s="247"/>
      <c r="H5" s="247"/>
      <c r="I5" s="247"/>
      <c r="J5" s="35"/>
      <c r="K5" s="231" t="s">
        <v>182</v>
      </c>
      <c r="L5" s="247" t="s">
        <v>6</v>
      </c>
      <c r="M5" s="247"/>
      <c r="N5" s="247"/>
      <c r="O5" s="247"/>
      <c r="P5" s="247"/>
      <c r="Q5" s="248"/>
    </row>
    <row r="6" spans="1:17" ht="17.25" thickBot="1">
      <c r="A6" s="223"/>
      <c r="B6" s="76"/>
      <c r="C6" s="231"/>
      <c r="D6" s="73" t="s">
        <v>174</v>
      </c>
      <c r="E6" s="73" t="s">
        <v>151</v>
      </c>
      <c r="F6" s="73" t="s">
        <v>152</v>
      </c>
      <c r="G6" s="73" t="s">
        <v>176</v>
      </c>
      <c r="H6" s="73" t="s">
        <v>177</v>
      </c>
      <c r="I6" s="73" t="s">
        <v>155</v>
      </c>
      <c r="J6" s="36"/>
      <c r="K6" s="231"/>
      <c r="L6" s="73" t="s">
        <v>174</v>
      </c>
      <c r="M6" s="73" t="s">
        <v>175</v>
      </c>
      <c r="N6" s="73" t="s">
        <v>152</v>
      </c>
      <c r="O6" s="73" t="s">
        <v>188</v>
      </c>
      <c r="P6" s="73" t="s">
        <v>177</v>
      </c>
      <c r="Q6" s="78" t="s">
        <v>155</v>
      </c>
    </row>
    <row r="7" spans="1:17" ht="16.5" thickBot="1">
      <c r="A7" s="105" t="s">
        <v>7</v>
      </c>
      <c r="B7" s="113"/>
      <c r="C7" s="107">
        <f>SUM(C8+C12+C18)</f>
        <v>771.2306004422497</v>
      </c>
      <c r="D7" s="107">
        <f aca="true" t="shared" si="0" ref="D7:I7">SUM(D8+D12+D18)</f>
        <v>813.1708610726788</v>
      </c>
      <c r="E7" s="107">
        <f t="shared" si="0"/>
        <v>920.2169361704908</v>
      </c>
      <c r="F7" s="107">
        <f t="shared" si="0"/>
        <v>0</v>
      </c>
      <c r="G7" s="107">
        <f t="shared" si="0"/>
        <v>0</v>
      </c>
      <c r="H7" s="107">
        <f t="shared" si="0"/>
        <v>0</v>
      </c>
      <c r="I7" s="107">
        <f t="shared" si="0"/>
        <v>0</v>
      </c>
      <c r="J7" s="109"/>
      <c r="K7" s="114"/>
      <c r="L7" s="115">
        <f>_xlfn.IFERROR((D7)/(C7*1.0397)-1,0)</f>
        <v>0.014120381124785863</v>
      </c>
      <c r="M7" s="115">
        <f>_xlfn.IFERROR((E7)/(D7*1.031)-1,0)</f>
        <v>0.09761428065868927</v>
      </c>
      <c r="N7" s="115"/>
      <c r="O7" s="115"/>
      <c r="P7" s="115"/>
      <c r="Q7" s="116"/>
    </row>
    <row r="8" spans="1:17" ht="26.25" thickBot="1">
      <c r="A8" s="117" t="s">
        <v>89</v>
      </c>
      <c r="B8" s="118"/>
      <c r="C8" s="119">
        <f aca="true" t="shared" si="1" ref="C8:I8">SUM(C9:C11)</f>
        <v>21.616772895737302</v>
      </c>
      <c r="D8" s="119">
        <f t="shared" si="1"/>
        <v>18.347833315800003</v>
      </c>
      <c r="E8" s="119">
        <f t="shared" si="1"/>
        <v>18.3916192926</v>
      </c>
      <c r="F8" s="119">
        <f t="shared" si="1"/>
        <v>0</v>
      </c>
      <c r="G8" s="119">
        <f t="shared" si="1"/>
        <v>0</v>
      </c>
      <c r="H8" s="119">
        <f t="shared" si="1"/>
        <v>0</v>
      </c>
      <c r="I8" s="119">
        <f t="shared" si="1"/>
        <v>0</v>
      </c>
      <c r="J8" s="109"/>
      <c r="K8" s="114"/>
      <c r="L8" s="115">
        <f aca="true" t="shared" si="2" ref="L8:L18">_xlfn.IFERROR((D8)/(C8*1.0397)-1,0)</f>
        <v>-0.18363217055713388</v>
      </c>
      <c r="M8" s="115">
        <f aca="true" t="shared" si="3" ref="M8:M18">_xlfn.IFERROR((E8)/(D8*1.031)-1,0)</f>
        <v>-0.027753211878168593</v>
      </c>
      <c r="N8" s="115"/>
      <c r="O8" s="115"/>
      <c r="P8" s="115"/>
      <c r="Q8" s="116"/>
    </row>
    <row r="9" spans="1:17" ht="18">
      <c r="A9" s="60" t="s">
        <v>496</v>
      </c>
      <c r="B9" s="61"/>
      <c r="C9" s="62">
        <v>20.6203805136393</v>
      </c>
      <c r="D9" s="62">
        <v>17.4594570578</v>
      </c>
      <c r="E9" s="62">
        <v>17.4909267218</v>
      </c>
      <c r="F9" s="62"/>
      <c r="G9" s="62"/>
      <c r="H9" s="62"/>
      <c r="I9" s="62"/>
      <c r="J9" s="36"/>
      <c r="K9" s="53"/>
      <c r="L9" s="195">
        <f t="shared" si="2"/>
        <v>-0.18562203351560724</v>
      </c>
      <c r="M9" s="195">
        <f t="shared" si="3"/>
        <v>-0.028319648590043656</v>
      </c>
      <c r="N9" s="54"/>
      <c r="O9" s="54"/>
      <c r="P9" s="54"/>
      <c r="Q9" s="122"/>
    </row>
    <row r="10" spans="1:17" ht="18">
      <c r="A10" s="60" t="s">
        <v>497</v>
      </c>
      <c r="B10" s="61"/>
      <c r="C10" s="62">
        <v>0.996392382098</v>
      </c>
      <c r="D10" s="62">
        <v>0.888376258</v>
      </c>
      <c r="E10" s="62">
        <v>0.9006925708</v>
      </c>
      <c r="F10" s="62"/>
      <c r="G10" s="62"/>
      <c r="H10" s="62"/>
      <c r="I10" s="62"/>
      <c r="J10" s="36"/>
      <c r="K10" s="53"/>
      <c r="L10" s="54">
        <f t="shared" si="2"/>
        <v>-0.14245187641706836</v>
      </c>
      <c r="M10" s="54">
        <f t="shared" si="3"/>
        <v>-0.016620904640233025</v>
      </c>
      <c r="N10" s="54"/>
      <c r="O10" s="54"/>
      <c r="P10" s="54"/>
      <c r="Q10" s="122"/>
    </row>
    <row r="11" spans="1:17" ht="18.75" thickBot="1">
      <c r="A11" s="60"/>
      <c r="B11" s="61"/>
      <c r="C11" s="62"/>
      <c r="D11" s="62"/>
      <c r="E11" s="62"/>
      <c r="F11" s="62"/>
      <c r="G11" s="62"/>
      <c r="H11" s="62"/>
      <c r="I11" s="62"/>
      <c r="J11" s="36"/>
      <c r="K11" s="53"/>
      <c r="L11" s="196">
        <f t="shared" si="2"/>
        <v>0</v>
      </c>
      <c r="M11" s="196">
        <f t="shared" si="3"/>
        <v>0</v>
      </c>
      <c r="N11" s="54"/>
      <c r="O11" s="54"/>
      <c r="P11" s="54"/>
      <c r="Q11" s="122"/>
    </row>
    <row r="12" spans="1:17" ht="18.75" thickBot="1">
      <c r="A12" s="117" t="s">
        <v>90</v>
      </c>
      <c r="B12" s="118"/>
      <c r="C12" s="119">
        <f aca="true" t="shared" si="4" ref="C12:I12">SUM(C13:C17)</f>
        <v>749.6138275465124</v>
      </c>
      <c r="D12" s="119">
        <f t="shared" si="4"/>
        <v>794.8230277568788</v>
      </c>
      <c r="E12" s="119">
        <f t="shared" si="4"/>
        <v>901.8253168778908</v>
      </c>
      <c r="F12" s="119">
        <f t="shared" si="4"/>
        <v>0</v>
      </c>
      <c r="G12" s="119">
        <f t="shared" si="4"/>
        <v>0</v>
      </c>
      <c r="H12" s="119">
        <f t="shared" si="4"/>
        <v>0</v>
      </c>
      <c r="I12" s="119">
        <f t="shared" si="4"/>
        <v>0</v>
      </c>
      <c r="J12" s="109"/>
      <c r="K12" s="114"/>
      <c r="L12" s="115">
        <f t="shared" si="2"/>
        <v>0.019823013389790756</v>
      </c>
      <c r="M12" s="115">
        <f t="shared" si="3"/>
        <v>0.10050828570881665</v>
      </c>
      <c r="N12" s="115"/>
      <c r="O12" s="115"/>
      <c r="P12" s="115"/>
      <c r="Q12" s="116"/>
    </row>
    <row r="13" spans="1:17" ht="18">
      <c r="A13" s="60" t="s">
        <v>498</v>
      </c>
      <c r="B13" s="61"/>
      <c r="C13" s="62">
        <v>563.547218944112</v>
      </c>
      <c r="D13" s="62">
        <v>598.761488951542</v>
      </c>
      <c r="E13" s="62">
        <v>622.824639174896</v>
      </c>
      <c r="F13" s="62"/>
      <c r="G13" s="62"/>
      <c r="H13" s="62"/>
      <c r="I13" s="62"/>
      <c r="J13" s="36"/>
      <c r="K13" s="53"/>
      <c r="L13" s="195">
        <f t="shared" si="2"/>
        <v>0.021916719793108497</v>
      </c>
      <c r="M13" s="195">
        <f t="shared" si="3"/>
        <v>0.008911936244479168</v>
      </c>
      <c r="N13" s="54"/>
      <c r="O13" s="54"/>
      <c r="P13" s="54"/>
      <c r="Q13" s="122"/>
    </row>
    <row r="14" spans="1:17" ht="25.5">
      <c r="A14" s="60" t="s">
        <v>499</v>
      </c>
      <c r="B14" s="61"/>
      <c r="C14" s="62">
        <v>80.3225122361334</v>
      </c>
      <c r="D14" s="62">
        <v>81.6628009154964</v>
      </c>
      <c r="E14" s="62">
        <v>83.4981436033214</v>
      </c>
      <c r="F14" s="62"/>
      <c r="G14" s="62"/>
      <c r="H14" s="62"/>
      <c r="I14" s="62"/>
      <c r="J14" s="36"/>
      <c r="K14" s="53"/>
      <c r="L14" s="54"/>
      <c r="M14" s="54"/>
      <c r="N14" s="54"/>
      <c r="O14" s="54"/>
      <c r="P14" s="54"/>
      <c r="Q14" s="122"/>
    </row>
    <row r="15" spans="1:17" ht="18">
      <c r="A15" s="60" t="s">
        <v>500</v>
      </c>
      <c r="B15" s="61"/>
      <c r="C15" s="62">
        <v>98.0248424626669</v>
      </c>
      <c r="D15" s="62">
        <v>106.403645600001</v>
      </c>
      <c r="E15" s="62">
        <v>112.0533698328</v>
      </c>
      <c r="F15" s="62"/>
      <c r="G15" s="62"/>
      <c r="H15" s="62"/>
      <c r="I15" s="62"/>
      <c r="J15" s="36"/>
      <c r="K15" s="53"/>
      <c r="L15" s="54"/>
      <c r="M15" s="54"/>
      <c r="N15" s="54"/>
      <c r="O15" s="54"/>
      <c r="P15" s="54"/>
      <c r="Q15" s="122"/>
    </row>
    <row r="16" spans="1:17" ht="25.5">
      <c r="A16" s="60" t="s">
        <v>501</v>
      </c>
      <c r="B16" s="61"/>
      <c r="C16" s="62">
        <v>7.7192539036</v>
      </c>
      <c r="D16" s="62">
        <v>7.99509228983933</v>
      </c>
      <c r="E16" s="62">
        <v>83.4491642668734</v>
      </c>
      <c r="F16" s="62"/>
      <c r="G16" s="62"/>
      <c r="H16" s="62"/>
      <c r="I16" s="62"/>
      <c r="J16" s="36"/>
      <c r="K16" s="53"/>
      <c r="L16" s="54">
        <f t="shared" si="2"/>
        <v>-0.0038147404131616547</v>
      </c>
      <c r="M16" s="54">
        <f t="shared" si="3"/>
        <v>9.123713473587204</v>
      </c>
      <c r="N16" s="54"/>
      <c r="O16" s="54"/>
      <c r="P16" s="54"/>
      <c r="Q16" s="122"/>
    </row>
    <row r="17" spans="1:17" ht="18.75" thickBot="1">
      <c r="A17" s="60"/>
      <c r="B17" s="61"/>
      <c r="C17" s="62"/>
      <c r="D17" s="62"/>
      <c r="E17" s="62"/>
      <c r="F17" s="62"/>
      <c r="G17" s="62"/>
      <c r="H17" s="62"/>
      <c r="I17" s="62"/>
      <c r="J17" s="36"/>
      <c r="K17" s="53"/>
      <c r="L17" s="196">
        <f t="shared" si="2"/>
        <v>0</v>
      </c>
      <c r="M17" s="196">
        <f t="shared" si="3"/>
        <v>0</v>
      </c>
      <c r="N17" s="54"/>
      <c r="O17" s="54"/>
      <c r="P17" s="54"/>
      <c r="Q17" s="122"/>
    </row>
    <row r="18" spans="1:17" ht="15.75" thickBot="1">
      <c r="A18" s="117" t="s">
        <v>91</v>
      </c>
      <c r="B18" s="120"/>
      <c r="C18" s="119">
        <v>0</v>
      </c>
      <c r="D18" s="119">
        <v>0</v>
      </c>
      <c r="E18" s="119">
        <v>0</v>
      </c>
      <c r="F18" s="119">
        <v>0</v>
      </c>
      <c r="G18" s="119">
        <v>0</v>
      </c>
      <c r="H18" s="119">
        <v>0</v>
      </c>
      <c r="I18" s="119">
        <v>0</v>
      </c>
      <c r="J18" s="121"/>
      <c r="K18" s="114"/>
      <c r="L18" s="115">
        <f t="shared" si="2"/>
        <v>0</v>
      </c>
      <c r="M18" s="115">
        <f t="shared" si="3"/>
        <v>0</v>
      </c>
      <c r="N18" s="115"/>
      <c r="O18" s="115"/>
      <c r="P18" s="115"/>
      <c r="Q18" s="116"/>
    </row>
    <row r="19" spans="1:17" ht="25.5" customHeight="1">
      <c r="A19" s="245" t="s">
        <v>124</v>
      </c>
      <c r="B19" s="246"/>
      <c r="C19" s="246"/>
      <c r="D19" s="246"/>
      <c r="E19" s="246"/>
      <c r="F19" s="246"/>
      <c r="G19" s="246"/>
      <c r="H19" s="246"/>
      <c r="I19" s="246"/>
      <c r="J19" s="246"/>
      <c r="K19" s="246"/>
      <c r="L19" s="246"/>
      <c r="M19" s="246"/>
      <c r="N19" s="246"/>
      <c r="O19" s="246"/>
      <c r="P19" s="246"/>
      <c r="Q19" s="246"/>
    </row>
  </sheetData>
  <sheetProtection/>
  <mergeCells count="12">
    <mergeCell ref="B2:Q2"/>
    <mergeCell ref="A19:Q19"/>
    <mergeCell ref="A3:A6"/>
    <mergeCell ref="B3:B4"/>
    <mergeCell ref="C3:I3"/>
    <mergeCell ref="C4:I4"/>
    <mergeCell ref="J3:J4"/>
    <mergeCell ref="C5:C6"/>
    <mergeCell ref="D5:I5"/>
    <mergeCell ref="K5:K6"/>
    <mergeCell ref="L5:Q5"/>
    <mergeCell ref="K3:Q4"/>
  </mergeCells>
  <printOptions/>
  <pageMargins left="0.7" right="0.7" top="0.75" bottom="0.75" header="0.3" footer="0.3"/>
  <pageSetup horizontalDpi="600" verticalDpi="600" orientation="portrait" scale="49" r:id="rId1"/>
</worksheet>
</file>

<file path=xl/worksheets/sheet6.xml><?xml version="1.0" encoding="utf-8"?>
<worksheet xmlns="http://schemas.openxmlformats.org/spreadsheetml/2006/main" xmlns:r="http://schemas.openxmlformats.org/officeDocument/2006/relationships">
  <dimension ref="A1:U10"/>
  <sheetViews>
    <sheetView view="pageBreakPreview" zoomScale="60" zoomScaleNormal="130" zoomScalePageLayoutView="0" workbookViewId="0" topLeftCell="F2">
      <selection activeCell="N8" sqref="N8"/>
    </sheetView>
  </sheetViews>
  <sheetFormatPr defaultColWidth="11.421875" defaultRowHeight="15"/>
  <cols>
    <col min="1" max="1" width="24.8515625" style="3" customWidth="1"/>
    <col min="2" max="2" width="2.57421875" style="3" customWidth="1"/>
    <col min="3" max="3" width="14.140625" style="3" bestFit="1" customWidth="1"/>
    <col min="4" max="5" width="11.421875" style="3" customWidth="1"/>
    <col min="6" max="6" width="3.57421875" style="3" customWidth="1"/>
    <col min="7" max="7" width="14.140625" style="3" bestFit="1" customWidth="1"/>
    <col min="8" max="9" width="11.421875" style="3" customWidth="1"/>
    <col min="10" max="10" width="3.421875" style="3" customWidth="1"/>
    <col min="11" max="15" width="12.57421875" style="3" customWidth="1"/>
    <col min="16" max="16" width="3.00390625" style="3" customWidth="1"/>
    <col min="17" max="18" width="12.57421875" style="3" customWidth="1"/>
    <col min="19" max="16384" width="11.421875" style="3" customWidth="1"/>
  </cols>
  <sheetData>
    <row r="1" ht="15.75" thickBot="1">
      <c r="A1" s="3" t="str">
        <f>'Ente Público'!B3</f>
        <v>Hospital General Dr. Manuel Gea González</v>
      </c>
    </row>
    <row r="2" spans="1:18" ht="15.75" thickBot="1">
      <c r="A2" s="34"/>
      <c r="B2" s="264" t="s">
        <v>93</v>
      </c>
      <c r="C2" s="264"/>
      <c r="D2" s="264"/>
      <c r="E2" s="264"/>
      <c r="F2" s="264"/>
      <c r="G2" s="264"/>
      <c r="H2" s="264"/>
      <c r="I2" s="264"/>
      <c r="J2" s="264"/>
      <c r="K2" s="264"/>
      <c r="L2" s="264"/>
      <c r="M2" s="264"/>
      <c r="N2" s="37"/>
      <c r="O2" s="37"/>
      <c r="P2" s="38"/>
      <c r="Q2" s="38"/>
      <c r="R2" s="39"/>
    </row>
    <row r="3" spans="1:21" ht="15" customHeight="1" thickBot="1">
      <c r="A3" s="266" t="s">
        <v>94</v>
      </c>
      <c r="B3" s="237"/>
      <c r="C3" s="270" t="s">
        <v>183</v>
      </c>
      <c r="D3" s="270"/>
      <c r="E3" s="270"/>
      <c r="F3" s="237"/>
      <c r="G3" s="270" t="s">
        <v>184</v>
      </c>
      <c r="H3" s="270"/>
      <c r="I3" s="270"/>
      <c r="J3" s="74"/>
      <c r="K3" s="270" t="s">
        <v>102</v>
      </c>
      <c r="L3" s="270"/>
      <c r="M3" s="270"/>
      <c r="N3" s="270"/>
      <c r="O3" s="270"/>
      <c r="P3" s="98"/>
      <c r="Q3" s="270" t="s">
        <v>112</v>
      </c>
      <c r="R3" s="271"/>
      <c r="S3" s="40"/>
      <c r="T3" s="40"/>
      <c r="U3" s="41"/>
    </row>
    <row r="4" spans="1:18" ht="33.75" thickBot="1">
      <c r="A4" s="223"/>
      <c r="B4" s="233"/>
      <c r="C4" s="42" t="s">
        <v>149</v>
      </c>
      <c r="D4" s="43" t="s">
        <v>98</v>
      </c>
      <c r="E4" s="44" t="s">
        <v>99</v>
      </c>
      <c r="F4" s="233"/>
      <c r="G4" s="42" t="s">
        <v>149</v>
      </c>
      <c r="H4" s="43" t="s">
        <v>98</v>
      </c>
      <c r="I4" s="44" t="s">
        <v>99</v>
      </c>
      <c r="J4" s="77"/>
      <c r="K4" s="42" t="s">
        <v>104</v>
      </c>
      <c r="L4" s="43" t="s">
        <v>105</v>
      </c>
      <c r="M4" s="43" t="s">
        <v>106</v>
      </c>
      <c r="N4" s="43" t="s">
        <v>107</v>
      </c>
      <c r="O4" s="44" t="s">
        <v>108</v>
      </c>
      <c r="P4" s="45"/>
      <c r="Q4" s="42" t="s">
        <v>125</v>
      </c>
      <c r="R4" s="99" t="s">
        <v>98</v>
      </c>
    </row>
    <row r="5" spans="1:18" ht="15.75" thickBot="1">
      <c r="A5" s="224"/>
      <c r="B5" s="100"/>
      <c r="C5" s="84"/>
      <c r="D5" s="84" t="s">
        <v>100</v>
      </c>
      <c r="E5" s="84"/>
      <c r="F5" s="101"/>
      <c r="G5" s="84"/>
      <c r="H5" s="84" t="s">
        <v>101</v>
      </c>
      <c r="I5" s="84"/>
      <c r="J5" s="101"/>
      <c r="K5" s="84" t="s">
        <v>103</v>
      </c>
      <c r="L5" s="102" t="s">
        <v>126</v>
      </c>
      <c r="M5" s="84" t="s">
        <v>109</v>
      </c>
      <c r="N5" s="84" t="s">
        <v>110</v>
      </c>
      <c r="O5" s="84" t="s">
        <v>111</v>
      </c>
      <c r="P5" s="103"/>
      <c r="Q5" s="84"/>
      <c r="R5" s="104" t="s">
        <v>113</v>
      </c>
    </row>
    <row r="6" spans="1:18" ht="16.5" thickBot="1">
      <c r="A6" s="105" t="s">
        <v>7</v>
      </c>
      <c r="B6" s="106"/>
      <c r="C6" s="107">
        <f>SUM(C7:C9)</f>
        <v>401385646.95</v>
      </c>
      <c r="D6" s="108">
        <f>D7+D8+D9</f>
        <v>1</v>
      </c>
      <c r="E6" s="107">
        <f>E7+E8+E9</f>
        <v>1</v>
      </c>
      <c r="F6" s="109"/>
      <c r="G6" s="107">
        <f>SUM(G7:G9)</f>
        <v>577012474.14</v>
      </c>
      <c r="H6" s="108">
        <f>H7+H8+H9</f>
        <v>1</v>
      </c>
      <c r="I6" s="107">
        <f>I7+I8+I9</f>
        <v>4</v>
      </c>
      <c r="J6" s="109"/>
      <c r="K6" s="110">
        <f>SUM(K7:K9)</f>
        <v>122</v>
      </c>
      <c r="L6" s="110">
        <f>SUM(L7:L9)</f>
        <v>29</v>
      </c>
      <c r="M6" s="110">
        <f>SUM(M7:M9)</f>
        <v>22</v>
      </c>
      <c r="N6" s="110">
        <f>SUM(N7:N9)</f>
        <v>24</v>
      </c>
      <c r="O6" s="110">
        <f>SUM(O7:O9)</f>
        <v>0</v>
      </c>
      <c r="P6" s="111"/>
      <c r="Q6" s="108">
        <f>_xlfn.IFERROR((G6)/(C6*1.031)-1,0)</f>
        <v>0.3943271957127821</v>
      </c>
      <c r="R6" s="112">
        <f>H6-D6</f>
        <v>0</v>
      </c>
    </row>
    <row r="7" spans="1:18" ht="27.75" customHeight="1">
      <c r="A7" s="177" t="s">
        <v>95</v>
      </c>
      <c r="B7" s="178"/>
      <c r="C7" s="197">
        <v>341946306.78</v>
      </c>
      <c r="D7" s="180">
        <v>0.8519146346620504</v>
      </c>
      <c r="E7" s="179">
        <v>1</v>
      </c>
      <c r="F7" s="181"/>
      <c r="G7" s="200">
        <v>441857218.79999995</v>
      </c>
      <c r="H7" s="180">
        <v>0.765767186330867</v>
      </c>
      <c r="I7" s="182">
        <v>2</v>
      </c>
      <c r="J7" s="38"/>
      <c r="K7" s="183">
        <v>62</v>
      </c>
      <c r="L7" s="183">
        <v>12</v>
      </c>
      <c r="M7" s="183">
        <v>7</v>
      </c>
      <c r="N7" s="183">
        <v>11</v>
      </c>
      <c r="O7" s="183">
        <v>0</v>
      </c>
      <c r="P7" s="38"/>
      <c r="Q7" s="176">
        <f>_xlfn.IFERROR((G7)/(C7*1.031)-1,0)</f>
        <v>0.2533298173814651</v>
      </c>
      <c r="R7" s="184">
        <f>H7-D7</f>
        <v>-0.08614744833118337</v>
      </c>
    </row>
    <row r="8" spans="1:18" ht="27.75" customHeight="1">
      <c r="A8" s="7" t="s">
        <v>96</v>
      </c>
      <c r="B8" s="47"/>
      <c r="C8" s="198">
        <v>54399198.63</v>
      </c>
      <c r="D8" s="64">
        <v>0.13552850990901633</v>
      </c>
      <c r="E8" s="66">
        <v>0</v>
      </c>
      <c r="F8" s="36"/>
      <c r="G8" s="201">
        <v>68549035.95</v>
      </c>
      <c r="H8" s="64">
        <v>0.11879992031743844</v>
      </c>
      <c r="I8" s="68">
        <v>1</v>
      </c>
      <c r="J8" s="46"/>
      <c r="K8" s="63">
        <v>8</v>
      </c>
      <c r="L8" s="63">
        <v>2</v>
      </c>
      <c r="M8" s="63">
        <v>2</v>
      </c>
      <c r="N8" s="63">
        <v>2</v>
      </c>
      <c r="O8" s="63">
        <v>0</v>
      </c>
      <c r="P8" s="46"/>
      <c r="Q8" s="1">
        <f>_xlfn.IFERROR((G8)/(C8*1.031)-1,0)</f>
        <v>0.22222224577189076</v>
      </c>
      <c r="R8" s="2">
        <f>H8-D8</f>
        <v>-0.016728589591577886</v>
      </c>
    </row>
    <row r="9" spans="1:18" ht="27.75" customHeight="1" thickBot="1">
      <c r="A9" s="8" t="s">
        <v>97</v>
      </c>
      <c r="B9" s="48"/>
      <c r="C9" s="199">
        <v>5040141.54</v>
      </c>
      <c r="D9" s="185">
        <v>0.01255685542893327</v>
      </c>
      <c r="E9" s="67">
        <v>0</v>
      </c>
      <c r="F9" s="50"/>
      <c r="G9" s="199">
        <v>66606219.39</v>
      </c>
      <c r="H9" s="185">
        <v>0.1154328933516945</v>
      </c>
      <c r="I9" s="67">
        <v>1</v>
      </c>
      <c r="J9" s="49"/>
      <c r="K9" s="65">
        <v>52</v>
      </c>
      <c r="L9" s="65">
        <v>15</v>
      </c>
      <c r="M9" s="65">
        <v>13</v>
      </c>
      <c r="N9" s="65">
        <v>11</v>
      </c>
      <c r="O9" s="65">
        <v>0</v>
      </c>
      <c r="P9" s="49"/>
      <c r="Q9" s="186">
        <f>_xlfn.IFERROR((G9)/(C9*1.031)-1,0)</f>
        <v>11.817796891188225</v>
      </c>
      <c r="R9" s="187">
        <f>H9-D9</f>
        <v>0.10287603792276123</v>
      </c>
    </row>
    <row r="10" spans="1:18" ht="24.75" customHeight="1">
      <c r="A10" s="273" t="s">
        <v>493</v>
      </c>
      <c r="B10" s="274"/>
      <c r="C10" s="274"/>
      <c r="D10" s="274"/>
      <c r="E10" s="274"/>
      <c r="F10" s="274"/>
      <c r="G10" s="274"/>
      <c r="H10" s="274"/>
      <c r="I10" s="274"/>
      <c r="J10" s="274"/>
      <c r="K10" s="274"/>
      <c r="L10" s="274"/>
      <c r="M10" s="274"/>
      <c r="N10" s="274"/>
      <c r="O10" s="274"/>
      <c r="P10" s="274"/>
      <c r="Q10" s="274"/>
      <c r="R10" s="274"/>
    </row>
  </sheetData>
  <sheetProtection/>
  <mergeCells count="9">
    <mergeCell ref="A10:R10"/>
    <mergeCell ref="B2:M2"/>
    <mergeCell ref="A3:A5"/>
    <mergeCell ref="B3:B4"/>
    <mergeCell ref="C3:E3"/>
    <mergeCell ref="F3:F4"/>
    <mergeCell ref="K3:O3"/>
    <mergeCell ref="Q3:R3"/>
    <mergeCell ref="G3:I3"/>
  </mergeCells>
  <printOptions/>
  <pageMargins left="0.7" right="0.7" top="0.75" bottom="0.75" header="0.3" footer="0.3"/>
  <pageSetup horizontalDpi="600" verticalDpi="600" orientation="portrait" paperSize="9" scale="43" r:id="rId1"/>
  <colBreaks count="1" manualBreakCount="1">
    <brk id="18" max="65535" man="1"/>
  </colBreaks>
</worksheet>
</file>

<file path=xl/worksheets/sheet7.xml><?xml version="1.0" encoding="utf-8"?>
<worksheet xmlns="http://schemas.openxmlformats.org/spreadsheetml/2006/main" xmlns:r="http://schemas.openxmlformats.org/officeDocument/2006/relationships">
  <sheetPr>
    <tabColor theme="8" tint="0.5999900102615356"/>
  </sheetPr>
  <dimension ref="A1:G12"/>
  <sheetViews>
    <sheetView view="pageBreakPreview" zoomScale="60" zoomScaleNormal="150" zoomScalePageLayoutView="0" workbookViewId="0" topLeftCell="A4">
      <selection activeCell="G11" sqref="G11"/>
    </sheetView>
  </sheetViews>
  <sheetFormatPr defaultColWidth="11.421875" defaultRowHeight="15"/>
  <cols>
    <col min="1" max="1" width="25.421875" style="3" customWidth="1"/>
    <col min="2" max="16384" width="11.421875" style="3" customWidth="1"/>
  </cols>
  <sheetData>
    <row r="1" ht="15.75" thickBot="1">
      <c r="A1" s="175" t="str">
        <f>'Ente Público'!B3</f>
        <v>Hospital General Dr. Manuel Gea González</v>
      </c>
    </row>
    <row r="2" spans="1:7" ht="15.75" thickBot="1">
      <c r="A2" s="277" t="s">
        <v>114</v>
      </c>
      <c r="B2" s="278"/>
      <c r="C2" s="278"/>
      <c r="D2" s="278"/>
      <c r="E2" s="278"/>
      <c r="F2" s="278"/>
      <c r="G2" s="279"/>
    </row>
    <row r="3" spans="1:7" ht="48.75" customHeight="1">
      <c r="A3" s="266" t="s">
        <v>115</v>
      </c>
      <c r="B3" s="280" t="s">
        <v>116</v>
      </c>
      <c r="C3" s="280"/>
      <c r="D3" s="280" t="s">
        <v>117</v>
      </c>
      <c r="E3" s="280"/>
      <c r="F3" s="270" t="s">
        <v>148</v>
      </c>
      <c r="G3" s="271" t="s">
        <v>187</v>
      </c>
    </row>
    <row r="4" spans="1:7" ht="15.75" thickBot="1">
      <c r="A4" s="223"/>
      <c r="B4" s="73" t="s">
        <v>118</v>
      </c>
      <c r="C4" s="73" t="s">
        <v>119</v>
      </c>
      <c r="D4" s="73" t="s">
        <v>120</v>
      </c>
      <c r="E4" s="73" t="s">
        <v>119</v>
      </c>
      <c r="F4" s="231"/>
      <c r="G4" s="272"/>
    </row>
    <row r="5" spans="1:7" ht="30" customHeight="1">
      <c r="A5" s="87" t="s">
        <v>157</v>
      </c>
      <c r="B5" s="88"/>
      <c r="C5" s="88"/>
      <c r="D5" s="88"/>
      <c r="E5" s="88"/>
      <c r="F5" s="89"/>
      <c r="G5" s="90"/>
    </row>
    <row r="6" spans="1:7" ht="19.5" customHeight="1">
      <c r="A6" s="91" t="s">
        <v>494</v>
      </c>
      <c r="B6" s="85"/>
      <c r="C6" s="85"/>
      <c r="D6" s="85"/>
      <c r="E6" s="85"/>
      <c r="F6" s="86"/>
      <c r="G6" s="92">
        <f>_xlfn.IFERROR((F6)/(F5*1.0397)-1,0)</f>
        <v>0</v>
      </c>
    </row>
    <row r="7" spans="1:7" ht="15">
      <c r="A7" s="93" t="s">
        <v>185</v>
      </c>
      <c r="B7" s="85"/>
      <c r="C7" s="85"/>
      <c r="D7" s="85"/>
      <c r="E7" s="85"/>
      <c r="F7" s="86"/>
      <c r="G7" s="92">
        <f>_xlfn.IFERROR((F7)/(F6*1.031)-1,0)</f>
        <v>0</v>
      </c>
    </row>
    <row r="8" spans="1:7" ht="15">
      <c r="A8" s="91" t="s">
        <v>186</v>
      </c>
      <c r="B8" s="85"/>
      <c r="C8" s="85"/>
      <c r="D8" s="85"/>
      <c r="E8" s="85"/>
      <c r="F8" s="86"/>
      <c r="G8" s="92">
        <f>_xlfn.IFERROR((F8)/(F7)-1,0)</f>
        <v>0</v>
      </c>
    </row>
    <row r="9" spans="1:7" ht="15">
      <c r="A9" s="91" t="s">
        <v>180</v>
      </c>
      <c r="B9" s="85"/>
      <c r="C9" s="85"/>
      <c r="D9" s="85"/>
      <c r="E9" s="85"/>
      <c r="F9" s="86"/>
      <c r="G9" s="92">
        <f>_xlfn.IFERROR((F9)/(F8)-1,0)</f>
        <v>0</v>
      </c>
    </row>
    <row r="10" spans="1:7" ht="15">
      <c r="A10" s="91" t="s">
        <v>181</v>
      </c>
      <c r="B10" s="85"/>
      <c r="C10" s="85"/>
      <c r="D10" s="85"/>
      <c r="E10" s="85"/>
      <c r="F10" s="86"/>
      <c r="G10" s="92">
        <f>_xlfn.IFERROR((F10)/(F9)-1,0)</f>
        <v>0</v>
      </c>
    </row>
    <row r="11" spans="1:7" ht="23.25" customHeight="1" thickBot="1">
      <c r="A11" s="94" t="s">
        <v>495</v>
      </c>
      <c r="B11" s="95"/>
      <c r="C11" s="95"/>
      <c r="D11" s="95"/>
      <c r="E11" s="95"/>
      <c r="F11" s="96"/>
      <c r="G11" s="97">
        <f>_xlfn.IFERROR((F11)/(F10)-1,0)</f>
        <v>0</v>
      </c>
    </row>
    <row r="12" spans="1:7" ht="49.5" customHeight="1">
      <c r="A12" s="275" t="s">
        <v>127</v>
      </c>
      <c r="B12" s="276"/>
      <c r="C12" s="276"/>
      <c r="D12" s="276"/>
      <c r="E12" s="276"/>
      <c r="F12" s="276"/>
      <c r="G12" s="276"/>
    </row>
  </sheetData>
  <sheetProtection/>
  <mergeCells count="7">
    <mergeCell ref="A12:G12"/>
    <mergeCell ref="A2:G2"/>
    <mergeCell ref="A3:A4"/>
    <mergeCell ref="B3:C3"/>
    <mergeCell ref="D3:E3"/>
    <mergeCell ref="F3:F4"/>
    <mergeCell ref="G3:G4"/>
  </mergeCells>
  <printOptions/>
  <pageMargins left="0.7" right="0.7" top="0.75" bottom="0.75" header="0.3" footer="0.3"/>
  <pageSetup horizontalDpi="600" verticalDpi="600" orientation="portrait" scale="96" r:id="rId1"/>
</worksheet>
</file>

<file path=xl/worksheets/sheet8.xml><?xml version="1.0" encoding="utf-8"?>
<worksheet xmlns="http://schemas.openxmlformats.org/spreadsheetml/2006/main" xmlns:r="http://schemas.openxmlformats.org/officeDocument/2006/relationships">
  <dimension ref="A1:B7"/>
  <sheetViews>
    <sheetView view="pageBreakPreview" zoomScale="60" zoomScaleNormal="163" zoomScalePageLayoutView="0" workbookViewId="0" topLeftCell="A1">
      <selection activeCell="B4" sqref="B4:B5"/>
    </sheetView>
  </sheetViews>
  <sheetFormatPr defaultColWidth="11.421875" defaultRowHeight="15"/>
  <cols>
    <col min="1" max="1" width="40.8515625" style="3" customWidth="1"/>
    <col min="2" max="2" width="18.00390625" style="3" customWidth="1"/>
    <col min="3" max="16384" width="11.421875" style="3" customWidth="1"/>
  </cols>
  <sheetData>
    <row r="1" ht="15.75" thickBot="1">
      <c r="A1" s="3" t="str">
        <f>'Ente Público'!B3</f>
        <v>Hospital General Dr. Manuel Gea González</v>
      </c>
    </row>
    <row r="2" spans="1:2" ht="15">
      <c r="A2" s="241" t="s">
        <v>133</v>
      </c>
      <c r="B2" s="227"/>
    </row>
    <row r="3" spans="1:2" ht="15.75" thickBot="1">
      <c r="A3" s="243"/>
      <c r="B3" s="229"/>
    </row>
    <row r="4" spans="1:2" ht="15">
      <c r="A4" s="51" t="s">
        <v>491</v>
      </c>
      <c r="B4" s="69">
        <v>838182519.6199999</v>
      </c>
    </row>
    <row r="5" spans="1:2" ht="18">
      <c r="A5" s="51" t="s">
        <v>492</v>
      </c>
      <c r="B5" s="69">
        <v>796683138.4699999</v>
      </c>
    </row>
    <row r="6" spans="1:2" ht="15.75" thickBot="1">
      <c r="A6" s="52"/>
      <c r="B6" s="71">
        <f>_xlfn.IFERROR(B4/B5*100,0)</f>
        <v>105.2090196398154</v>
      </c>
    </row>
    <row r="7" spans="1:2" ht="36.75" customHeight="1">
      <c r="A7" s="281" t="s">
        <v>128</v>
      </c>
      <c r="B7" s="282"/>
    </row>
  </sheetData>
  <sheetProtection/>
  <mergeCells count="2">
    <mergeCell ref="A7:B7"/>
    <mergeCell ref="A2:B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8" tint="0.5999900102615356"/>
  </sheetPr>
  <dimension ref="A1:B7"/>
  <sheetViews>
    <sheetView view="pageBreakPreview" zoomScale="60" zoomScaleNormal="132" zoomScalePageLayoutView="0" workbookViewId="0" topLeftCell="A1">
      <selection activeCell="B6" sqref="B6"/>
    </sheetView>
  </sheetViews>
  <sheetFormatPr defaultColWidth="11.421875" defaultRowHeight="15"/>
  <cols>
    <col min="1" max="1" width="69.140625" style="3" customWidth="1"/>
    <col min="2" max="2" width="18.8515625" style="3" customWidth="1"/>
    <col min="3" max="16384" width="11.421875" style="3" customWidth="1"/>
  </cols>
  <sheetData>
    <row r="1" ht="15.75" thickBot="1">
      <c r="A1" s="3" t="str">
        <f>'Ente Público'!B3</f>
        <v>Hospital General Dr. Manuel Gea González</v>
      </c>
    </row>
    <row r="2" spans="1:2" ht="15">
      <c r="A2" s="283" t="s">
        <v>132</v>
      </c>
      <c r="B2" s="284"/>
    </row>
    <row r="3" spans="1:2" ht="15.75" thickBot="1">
      <c r="A3" s="216"/>
      <c r="B3" s="285"/>
    </row>
    <row r="4" spans="1:2" ht="15">
      <c r="A4" s="51" t="s">
        <v>480</v>
      </c>
      <c r="B4" s="69"/>
    </row>
    <row r="5" spans="1:2" ht="15">
      <c r="A5" s="51" t="s">
        <v>479</v>
      </c>
      <c r="B5" s="69"/>
    </row>
    <row r="6" spans="1:2" ht="15.75" thickBot="1">
      <c r="A6" s="51"/>
      <c r="B6" s="193">
        <f>_xlfn.IFERROR(B4/(B5*1.0718)*100,0)</f>
        <v>0</v>
      </c>
    </row>
    <row r="7" spans="1:2" ht="23.25" customHeight="1">
      <c r="A7" s="286" t="s">
        <v>485</v>
      </c>
      <c r="B7" s="287"/>
    </row>
  </sheetData>
  <sheetProtection/>
  <mergeCells count="2">
    <mergeCell ref="A2:B3"/>
    <mergeCell ref="A7:B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83083</dc:creator>
  <cp:keywords/>
  <dc:description/>
  <cp:lastModifiedBy>123</cp:lastModifiedBy>
  <cp:lastPrinted>2021-05-07T20:06:58Z</cp:lastPrinted>
  <dcterms:created xsi:type="dcterms:W3CDTF">2020-10-14T15:35:07Z</dcterms:created>
  <dcterms:modified xsi:type="dcterms:W3CDTF">2021-10-21T20:10:32Z</dcterms:modified>
  <cp:category/>
  <cp:version/>
  <cp:contentType/>
  <cp:contentStatus/>
</cp:coreProperties>
</file>